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I:\Air_Quality_Planning\AQ Technical\Conformity\Conformities\2025 Transportation Conformity\Documents\Appendices\Appendix E - TCMs and TERMs\E.1 - MoSERS Methodology\"/>
    </mc:Choice>
  </mc:AlternateContent>
  <xr:revisionPtr revIDLastSave="0" documentId="13_ncr:1_{A44DF2FA-88F7-45B7-9F07-91DB1EB62487}" xr6:coauthVersionLast="47" xr6:coauthVersionMax="47" xr10:uidLastSave="{00000000-0000-0000-0000-000000000000}"/>
  <bookViews>
    <workbookView xWindow="28680" yWindow="-120" windowWidth="29040" windowHeight="15720" xr2:uid="{E7B8A713-6B15-46FE-A3BA-64F020392E6D}"/>
  </bookViews>
  <sheets>
    <sheet name=" Bike-Ped" sheetId="2" r:id="rId1"/>
    <sheet name="Intersection Improvement" sheetId="3" r:id="rId2"/>
    <sheet name="ITS" sheetId="5" r:id="rId3"/>
  </sheets>
  <definedNames>
    <definedName name="_xlnm.Print_Area" localSheetId="0">' Bike-Ped'!$A$1:$F$16</definedName>
    <definedName name="_xlnm.Print_Area" localSheetId="1">'Intersection Improvement'!$A$1:$L$23</definedName>
    <definedName name="_xlnm.Print_Area" localSheetId="2">ITS!$A$1:$J$4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5" l="1"/>
  <c r="H14" i="5"/>
  <c r="G14" i="5"/>
  <c r="F14" i="5"/>
  <c r="J14" i="5" s="1"/>
  <c r="K14" i="5" s="1"/>
  <c r="I13" i="5"/>
  <c r="H13" i="5"/>
  <c r="G13" i="5"/>
  <c r="F13" i="5"/>
  <c r="J13" i="5" s="1"/>
  <c r="K13" i="5" s="1"/>
  <c r="C10" i="5"/>
  <c r="B10" i="5"/>
  <c r="L16" i="3" l="1"/>
  <c r="L15" i="3"/>
  <c r="K15" i="3"/>
  <c r="K14" i="3"/>
  <c r="K13" i="3"/>
  <c r="L12" i="3"/>
  <c r="L14" i="3" s="1"/>
  <c r="L8" i="3"/>
  <c r="K8" i="3"/>
  <c r="E13" i="2"/>
  <c r="E14" i="2" s="1"/>
  <c r="F10" i="2"/>
  <c r="F13" i="2" s="1"/>
  <c r="F14" i="2" s="1"/>
  <c r="K18" i="3" l="1"/>
  <c r="L19" i="3"/>
  <c r="K19" i="3"/>
  <c r="K21" i="3" s="1"/>
  <c r="K22" i="3" s="1"/>
  <c r="L13" i="3"/>
  <c r="L18" i="3" s="1"/>
  <c r="L21" i="3" l="1"/>
  <c r="L22" i="3" s="1"/>
</calcChain>
</file>

<file path=xl/sharedStrings.xml><?xml version="1.0" encoding="utf-8"?>
<sst xmlns="http://schemas.openxmlformats.org/spreadsheetml/2006/main" count="144" uniqueCount="100">
  <si>
    <t>Strategy:</t>
  </si>
  <si>
    <t>Replacement of vehicle trips and VMT with bicycle and pedestrian travel.</t>
  </si>
  <si>
    <t>Project Year:</t>
  </si>
  <si>
    <t>Description:</t>
  </si>
  <si>
    <t>A wide variety of bicycle and pedestrian projects are available to practitioners for implementation in air quality mitigation efforts.  Funding for these types of programs has increased dramatically under ISTEA and TEA-21.  Examples of such projects include (but are not limited to):  reallocation of right-of-way to accommodate bicycles and pedestrians, new trails, median refuges at key intersections, improved connections between residential areas and transit stops.</t>
  </si>
  <si>
    <t>Project Description:</t>
  </si>
  <si>
    <t>Application:</t>
  </si>
  <si>
    <t>Areas where travel distances (residential/work or retail sites, for example) are short enough for bicycle/ pedestrian travel to be practical.</t>
  </si>
  <si>
    <t>Project Code:</t>
  </si>
  <si>
    <t>Variables:</t>
  </si>
  <si>
    <t>Source</t>
  </si>
  <si>
    <t>VOC</t>
  </si>
  <si>
    <t>Auto trip-end emission factor (NOx or VOC) (grams/trip)</t>
  </si>
  <si>
    <t>Average auto trip length before implementation (miles)</t>
  </si>
  <si>
    <t>COG default</t>
  </si>
  <si>
    <t>Number of trips utilizing the bike/pedestrian facility</t>
  </si>
  <si>
    <t>BP team</t>
  </si>
  <si>
    <t>Conversion Factor:</t>
  </si>
  <si>
    <t>Convert grams per mile of emissions to pounds per mile of emissions</t>
  </si>
  <si>
    <t>Results:</t>
  </si>
  <si>
    <t>Daily Emission Reduction (lbs/day) =</t>
  </si>
  <si>
    <t>Daily Emission Reduction (tons/day) =</t>
  </si>
  <si>
    <t xml:space="preserve">Reduce congestion in corridors and intersections, improving traffic speeds and reducing idling times, leading to lower emission and improved traffic system efficiency. </t>
  </si>
  <si>
    <t xml:space="preserve">Traffic operation improvements, similar to traffic signalization improvements primary focus on reducing congestion on local and arterial streets by improving the systems efficiency. Generally, each action will improve traffic flow and safety. Many roadway changes require only signage and pavement marking changes with little new construction and are relatively quick to implement. </t>
  </si>
  <si>
    <t>Major arterials or high capacity roadways.</t>
  </si>
  <si>
    <t>MOVES3</t>
  </si>
  <si>
    <t>Time delay before project implementation (seconds)</t>
  </si>
  <si>
    <t>COG Default</t>
  </si>
  <si>
    <t>Time delay after project implementation (seconds)</t>
  </si>
  <si>
    <t>V:</t>
  </si>
  <si>
    <t>Bi-directional arterial volume for analysis period</t>
  </si>
  <si>
    <t>Project Specific</t>
  </si>
  <si>
    <t>Peak Hour Ration</t>
  </si>
  <si>
    <t>Average daily volume during the peak period</t>
  </si>
  <si>
    <t>Average daily volume during the off-peak period</t>
  </si>
  <si>
    <t>DR:</t>
  </si>
  <si>
    <t>Reduction in time delay (seconds)</t>
  </si>
  <si>
    <t>Standard</t>
  </si>
  <si>
    <t>Equation:</t>
  </si>
  <si>
    <t>Change in exhaust emissions from improved speed during the peak and off-peak periods.</t>
  </si>
  <si>
    <t>A:</t>
  </si>
  <si>
    <t>Change in idling exhaust emissions from improved traffic flow during the peak and off-peak periods.</t>
  </si>
  <si>
    <t>B:</t>
  </si>
  <si>
    <t>NOx</t>
  </si>
  <si>
    <t>Daily Emission Reduction = (A + B)/Conversion Factor</t>
  </si>
  <si>
    <t>Assumptions based on Type of Improvements</t>
  </si>
  <si>
    <t xml:space="preserve">Type of Improvements </t>
  </si>
  <si>
    <t>Delay (Seconds)</t>
  </si>
  <si>
    <t>BeforeDelay</t>
  </si>
  <si>
    <t>AfterDelay</t>
  </si>
  <si>
    <t>Channelization improvements or modifications of lane assignments</t>
  </si>
  <si>
    <t>4</t>
  </si>
  <si>
    <t>Basic Intersection Improvement- Addition of right turn lane(s)</t>
  </si>
  <si>
    <t>6</t>
  </si>
  <si>
    <t>Addition of left turn lane(s)</t>
  </si>
  <si>
    <t>8</t>
  </si>
  <si>
    <t>Addition of left and right turn lane(s)</t>
  </si>
  <si>
    <t>10</t>
  </si>
  <si>
    <t xml:space="preserve"> Bicycle and Pedestrian Programs</t>
  </si>
  <si>
    <t xml:space="preserve"> Bicycle and Pedestrian Lanes or Paths</t>
  </si>
  <si>
    <t>MOVES 3.1</t>
  </si>
  <si>
    <r>
      <t>NO</t>
    </r>
    <r>
      <rPr>
        <b/>
        <vertAlign val="subscript"/>
        <sz val="10"/>
        <rFont val="Times New Roman"/>
        <family val="1"/>
      </rPr>
      <t>X</t>
    </r>
  </si>
  <si>
    <r>
      <t>EF</t>
    </r>
    <r>
      <rPr>
        <b/>
        <vertAlign val="subscript"/>
        <sz val="10"/>
        <rFont val="Times New Roman"/>
        <family val="1"/>
      </rPr>
      <t>B</t>
    </r>
    <r>
      <rPr>
        <b/>
        <sz val="10"/>
        <rFont val="Times New Roman"/>
        <family val="1"/>
      </rPr>
      <t>:</t>
    </r>
  </si>
  <si>
    <r>
      <t>Speed-based running exhaust emission factor for participants' trip before participating in the bike/pedestrian program  (NO</t>
    </r>
    <r>
      <rPr>
        <vertAlign val="subscript"/>
        <sz val="10"/>
        <rFont val="Times New Roman"/>
        <family val="1"/>
      </rPr>
      <t>x</t>
    </r>
    <r>
      <rPr>
        <sz val="10"/>
        <rFont val="Times New Roman"/>
        <family val="1"/>
      </rPr>
      <t xml:space="preserve"> or VOC) (grams/mile) </t>
    </r>
    <r>
      <rPr>
        <i/>
        <sz val="10"/>
        <rFont val="Times New Roman"/>
        <family val="1"/>
      </rPr>
      <t>(assume 34 mph,  LDV and arterial roadway types).</t>
    </r>
  </si>
  <si>
    <r>
      <t>TEF</t>
    </r>
    <r>
      <rPr>
        <b/>
        <vertAlign val="subscript"/>
        <sz val="10"/>
        <rFont val="Times New Roman"/>
        <family val="1"/>
      </rPr>
      <t>AUTO</t>
    </r>
    <r>
      <rPr>
        <b/>
        <sz val="10"/>
        <rFont val="Times New Roman"/>
        <family val="1"/>
      </rPr>
      <t>:</t>
    </r>
  </si>
  <si>
    <r>
      <t>TL</t>
    </r>
    <r>
      <rPr>
        <b/>
        <vertAlign val="subscript"/>
        <sz val="10"/>
        <rFont val="Times New Roman"/>
        <family val="1"/>
      </rPr>
      <t>B</t>
    </r>
    <r>
      <rPr>
        <b/>
        <sz val="10"/>
        <rFont val="Times New Roman"/>
        <family val="1"/>
      </rPr>
      <t>:</t>
    </r>
  </si>
  <si>
    <r>
      <t>N</t>
    </r>
    <r>
      <rPr>
        <vertAlign val="subscript"/>
        <sz val="10"/>
        <rFont val="Times New Roman"/>
        <family val="1"/>
      </rPr>
      <t>BW</t>
    </r>
    <r>
      <rPr>
        <sz val="10"/>
        <rFont val="Times New Roman"/>
        <family val="1"/>
      </rPr>
      <t>:</t>
    </r>
  </si>
  <si>
    <r>
      <t>Daily Emissions Reduction = (N</t>
    </r>
    <r>
      <rPr>
        <b/>
        <vertAlign val="subscript"/>
        <sz val="10"/>
        <rFont val="Times New Roman"/>
        <family val="1"/>
      </rPr>
      <t>BW</t>
    </r>
    <r>
      <rPr>
        <b/>
        <sz val="10"/>
        <rFont val="Times New Roman"/>
        <family val="1"/>
      </rPr>
      <t xml:space="preserve"> * TL</t>
    </r>
    <r>
      <rPr>
        <b/>
        <vertAlign val="subscript"/>
        <sz val="10"/>
        <rFont val="Times New Roman"/>
        <family val="1"/>
      </rPr>
      <t>B</t>
    </r>
    <r>
      <rPr>
        <b/>
        <sz val="10"/>
        <rFont val="Times New Roman"/>
        <family val="1"/>
      </rPr>
      <t xml:space="preserve"> * EF</t>
    </r>
    <r>
      <rPr>
        <b/>
        <vertAlign val="subscript"/>
        <sz val="10"/>
        <rFont val="Times New Roman"/>
        <family val="1"/>
      </rPr>
      <t>B</t>
    </r>
    <r>
      <rPr>
        <b/>
        <sz val="10"/>
        <rFont val="Times New Roman"/>
        <family val="1"/>
      </rPr>
      <t>) + (N</t>
    </r>
    <r>
      <rPr>
        <b/>
        <vertAlign val="subscript"/>
        <sz val="10"/>
        <rFont val="Times New Roman"/>
        <family val="1"/>
      </rPr>
      <t>BW</t>
    </r>
    <r>
      <rPr>
        <b/>
        <sz val="10"/>
        <rFont val="Times New Roman"/>
        <family val="1"/>
      </rPr>
      <t xml:space="preserve"> * TEF</t>
    </r>
    <r>
      <rPr>
        <b/>
        <vertAlign val="subscript"/>
        <sz val="10"/>
        <rFont val="Times New Roman"/>
        <family val="1"/>
      </rPr>
      <t>AUTO</t>
    </r>
    <r>
      <rPr>
        <b/>
        <sz val="10"/>
        <rFont val="Times New Roman"/>
        <family val="1"/>
      </rPr>
      <t>)/ Conversion Factor</t>
    </r>
  </si>
  <si>
    <t>Traffic Flow Improvements</t>
  </si>
  <si>
    <t xml:space="preserve"> Traffic Operations: Intersection Improvements</t>
  </si>
  <si>
    <r>
      <t>EF</t>
    </r>
    <r>
      <rPr>
        <b/>
        <vertAlign val="subscript"/>
        <sz val="10"/>
        <rFont val="Times New Roman"/>
        <family val="1"/>
      </rPr>
      <t>I</t>
    </r>
    <r>
      <rPr>
        <b/>
        <sz val="10"/>
        <rFont val="Times New Roman"/>
        <family val="1"/>
      </rPr>
      <t>':</t>
    </r>
  </si>
  <si>
    <r>
      <t xml:space="preserve">Idling emission factor (NOx or VOC) (grams/mile) </t>
    </r>
    <r>
      <rPr>
        <i/>
        <sz val="10"/>
        <rFont val="Times New Roman"/>
        <family val="1"/>
      </rPr>
      <t>(equal to the emission factor at 2.5 mph)</t>
    </r>
  </si>
  <si>
    <r>
      <t>EF</t>
    </r>
    <r>
      <rPr>
        <b/>
        <vertAlign val="subscript"/>
        <sz val="10"/>
        <rFont val="Times New Roman"/>
        <family val="1"/>
      </rPr>
      <t>I</t>
    </r>
    <r>
      <rPr>
        <b/>
        <sz val="10"/>
        <rFont val="Times New Roman"/>
        <family val="1"/>
      </rPr>
      <t>:</t>
    </r>
  </si>
  <si>
    <r>
      <t xml:space="preserve">Idling emission factor (NOx or VOC) (grams/hour) </t>
    </r>
    <r>
      <rPr>
        <i/>
        <sz val="10"/>
        <rFont val="Times New Roman"/>
        <family val="1"/>
      </rPr>
      <t>(equal to the emission factor at 2.5 mph, multiplied by 2.5 miles to get units of grams/hour)</t>
    </r>
  </si>
  <si>
    <r>
      <t>D</t>
    </r>
    <r>
      <rPr>
        <b/>
        <vertAlign val="subscript"/>
        <sz val="10"/>
        <rFont val="Times New Roman"/>
        <family val="1"/>
      </rPr>
      <t>B</t>
    </r>
    <r>
      <rPr>
        <b/>
        <sz val="10"/>
        <rFont val="Times New Roman"/>
        <family val="1"/>
      </rPr>
      <t>:</t>
    </r>
  </si>
  <si>
    <r>
      <t>D</t>
    </r>
    <r>
      <rPr>
        <b/>
        <vertAlign val="subscript"/>
        <sz val="10"/>
        <rFont val="Times New Roman"/>
        <family val="1"/>
      </rPr>
      <t>A</t>
    </r>
    <r>
      <rPr>
        <b/>
        <sz val="10"/>
        <rFont val="Times New Roman"/>
        <family val="1"/>
      </rPr>
      <t>:</t>
    </r>
  </si>
  <si>
    <r>
      <t>P,H</t>
    </r>
    <r>
      <rPr>
        <b/>
        <vertAlign val="subscript"/>
        <sz val="10"/>
        <rFont val="Times New Roman"/>
        <family val="1"/>
      </rPr>
      <t>R</t>
    </r>
  </si>
  <si>
    <r>
      <t xml:space="preserve">P,H </t>
    </r>
    <r>
      <rPr>
        <b/>
        <vertAlign val="subscript"/>
        <sz val="10"/>
        <rFont val="Times New Roman"/>
        <family val="1"/>
      </rPr>
      <t>R</t>
    </r>
  </si>
  <si>
    <r>
      <t>V</t>
    </r>
    <r>
      <rPr>
        <b/>
        <vertAlign val="subscript"/>
        <sz val="10"/>
        <rFont val="Times New Roman"/>
        <family val="1"/>
      </rPr>
      <t>D,P</t>
    </r>
    <r>
      <rPr>
        <b/>
        <sz val="10"/>
        <rFont val="Times New Roman"/>
        <family val="1"/>
      </rPr>
      <t>:</t>
    </r>
  </si>
  <si>
    <r>
      <t>V</t>
    </r>
    <r>
      <rPr>
        <b/>
        <vertAlign val="subscript"/>
        <sz val="10"/>
        <rFont val="Times New Roman"/>
        <family val="1"/>
      </rPr>
      <t>D,OP</t>
    </r>
    <r>
      <rPr>
        <b/>
        <sz val="10"/>
        <rFont val="Times New Roman"/>
        <family val="1"/>
      </rPr>
      <t>:</t>
    </r>
  </si>
  <si>
    <r>
      <t>A= (D</t>
    </r>
    <r>
      <rPr>
        <b/>
        <vertAlign val="subscript"/>
        <sz val="10"/>
        <rFont val="Times New Roman"/>
        <family val="1"/>
      </rPr>
      <t>B</t>
    </r>
    <r>
      <rPr>
        <b/>
        <sz val="10"/>
        <rFont val="Times New Roman"/>
        <family val="1"/>
      </rPr>
      <t xml:space="preserve"> - D</t>
    </r>
    <r>
      <rPr>
        <b/>
        <vertAlign val="subscript"/>
        <sz val="10"/>
        <rFont val="Times New Roman"/>
        <family val="1"/>
      </rPr>
      <t>A</t>
    </r>
    <r>
      <rPr>
        <b/>
        <sz val="10"/>
        <rFont val="Times New Roman"/>
        <family val="1"/>
      </rPr>
      <t>) * EF</t>
    </r>
    <r>
      <rPr>
        <b/>
        <vertAlign val="subscript"/>
        <sz val="10"/>
        <rFont val="Times New Roman"/>
        <family val="1"/>
      </rPr>
      <t>I</t>
    </r>
    <r>
      <rPr>
        <b/>
        <sz val="10"/>
        <rFont val="Times New Roman"/>
        <family val="1"/>
      </rPr>
      <t xml:space="preserve"> * V</t>
    </r>
    <r>
      <rPr>
        <b/>
        <vertAlign val="subscript"/>
        <sz val="10"/>
        <rFont val="Times New Roman"/>
        <family val="1"/>
      </rPr>
      <t>D,P</t>
    </r>
  </si>
  <si>
    <r>
      <t>B= (D</t>
    </r>
    <r>
      <rPr>
        <b/>
        <vertAlign val="subscript"/>
        <sz val="10"/>
        <rFont val="Times New Roman"/>
        <family val="1"/>
      </rPr>
      <t>B</t>
    </r>
    <r>
      <rPr>
        <b/>
        <sz val="10"/>
        <rFont val="Times New Roman"/>
        <family val="1"/>
      </rPr>
      <t xml:space="preserve"> - D</t>
    </r>
    <r>
      <rPr>
        <b/>
        <vertAlign val="subscript"/>
        <sz val="10"/>
        <rFont val="Times New Roman"/>
        <family val="1"/>
      </rPr>
      <t>A</t>
    </r>
    <r>
      <rPr>
        <b/>
        <sz val="10"/>
        <rFont val="Times New Roman"/>
        <family val="1"/>
      </rPr>
      <t>) * EF</t>
    </r>
    <r>
      <rPr>
        <b/>
        <vertAlign val="subscript"/>
        <sz val="10"/>
        <rFont val="Times New Roman"/>
        <family val="1"/>
      </rPr>
      <t>I</t>
    </r>
    <r>
      <rPr>
        <b/>
        <sz val="10"/>
        <rFont val="Times New Roman"/>
        <family val="1"/>
      </rPr>
      <t xml:space="preserve"> * V</t>
    </r>
    <r>
      <rPr>
        <b/>
        <vertAlign val="subscript"/>
        <sz val="10"/>
        <rFont val="Times New Roman"/>
        <family val="1"/>
      </rPr>
      <t>D,OP</t>
    </r>
  </si>
  <si>
    <t>Source: The Texas Guide to Accepted Mobile Source Emission Reduction Strategies</t>
  </si>
  <si>
    <t xml:space="preserve">Reduction in Estimated Emissions in a County (NOx and VOC) = (Freeways + Toll roads + HOV Lanes Emissions) * (% Recurrent Congestion Eliminated) * (% ITS Coverage)
</t>
  </si>
  <si>
    <t>County</t>
  </si>
  <si>
    <t>VOC (tons/day)</t>
  </si>
  <si>
    <t>% ITS Coverage</t>
  </si>
  <si>
    <t>% Recurrent Congestion Eliminated</t>
  </si>
  <si>
    <t>Collin</t>
  </si>
  <si>
    <t>Dallas</t>
  </si>
  <si>
    <t>Denton</t>
  </si>
  <si>
    <t>Tarrant</t>
  </si>
  <si>
    <t xml:space="preserve">   Total</t>
  </si>
  <si>
    <t>Note: The methodology doesn't include nonrecurring congestion or off-peak condition</t>
  </si>
  <si>
    <t>Intelligent Transportation Systems - Regional Benefits Calculation Methodology - 2026 Emissions</t>
  </si>
  <si>
    <r>
      <t>NO</t>
    </r>
    <r>
      <rPr>
        <b/>
        <vertAlign val="subscript"/>
        <sz val="10"/>
        <color theme="0"/>
        <rFont val="Times New Roman"/>
        <family val="1"/>
      </rPr>
      <t>X</t>
    </r>
    <r>
      <rPr>
        <b/>
        <sz val="10"/>
        <color theme="0"/>
        <rFont val="Times New Roman"/>
        <family val="1"/>
      </rPr>
      <t xml:space="preserve"> (tons/day) </t>
    </r>
  </si>
  <si>
    <t>Four County Total
 (tons/day)</t>
  </si>
  <si>
    <t>Four County Total 
(lbs/day)</t>
  </si>
  <si>
    <r>
      <t>Reduction in Estimated Total NO</t>
    </r>
    <r>
      <rPr>
        <vertAlign val="subscript"/>
        <sz val="10"/>
        <rFont val="Times New Roman"/>
        <family val="1"/>
      </rPr>
      <t>X</t>
    </r>
    <r>
      <rPr>
        <sz val="10"/>
        <rFont val="Times New Roman"/>
        <family val="1"/>
      </rPr>
      <t xml:space="preserve"> Emissions (Peak Hour Recurrent Congestion)</t>
    </r>
  </si>
  <si>
    <t>Reduction in Estimated Total VOC Emissions (Peak Hour Recurrent Congestion)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</si>
</sst>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0.0000"/>
  </numFmts>
  <fonts count="17" x14ac:knownFonts="1">
    <font>
      <sz val="11"/>
      <color theme="1"/>
      <name val="Aptos Narrow"/>
      <family val="2"/>
      <scheme val="minor"/>
    </font>
    <font>
      <sz val="11"/>
      <color theme="1"/>
      <name val="Aptos Narrow"/>
      <family val="2"/>
      <scheme val="minor"/>
    </font>
    <font>
      <sz val="10"/>
      <name val="Arial"/>
      <family val="2"/>
    </font>
    <font>
      <sz val="8"/>
      <name val="Arial"/>
      <family val="2"/>
    </font>
    <font>
      <sz val="10"/>
      <color indexed="8"/>
      <name val="Arial"/>
      <family val="2"/>
    </font>
    <font>
      <sz val="8"/>
      <color indexed="11"/>
      <name val="Arial"/>
      <family val="2"/>
    </font>
    <font>
      <sz val="10"/>
      <color indexed="8"/>
      <name val="Times New Roman"/>
      <family val="1"/>
    </font>
    <font>
      <sz val="10"/>
      <name val="Times New Roman"/>
      <family val="1"/>
    </font>
    <font>
      <b/>
      <sz val="10"/>
      <name val="Times New Roman"/>
      <family val="1"/>
    </font>
    <font>
      <sz val="10"/>
      <color theme="1"/>
      <name val="Times New Roman"/>
      <family val="1"/>
    </font>
    <font>
      <b/>
      <vertAlign val="subscript"/>
      <sz val="10"/>
      <name val="Times New Roman"/>
      <family val="1"/>
    </font>
    <font>
      <vertAlign val="subscript"/>
      <sz val="10"/>
      <name val="Times New Roman"/>
      <family val="1"/>
    </font>
    <font>
      <i/>
      <sz val="10"/>
      <name val="Times New Roman"/>
      <family val="1"/>
    </font>
    <font>
      <b/>
      <u/>
      <sz val="10"/>
      <name val="Times New Roman"/>
      <family val="1"/>
    </font>
    <font>
      <b/>
      <sz val="10"/>
      <color theme="0"/>
      <name val="Times New Roman"/>
      <family val="1"/>
    </font>
    <font>
      <b/>
      <vertAlign val="subscript"/>
      <sz val="10"/>
      <color theme="0"/>
      <name val="Times New Roman"/>
      <family val="1"/>
    </font>
    <font>
      <sz val="10"/>
      <color theme="0"/>
      <name val="Times New Roman"/>
      <family val="1"/>
    </font>
  </fonts>
  <fills count="5">
    <fill>
      <patternFill patternType="none"/>
    </fill>
    <fill>
      <patternFill patternType="gray125"/>
    </fill>
    <fill>
      <patternFill patternType="solid">
        <fgColor rgb="FF748A9A"/>
        <bgColor indexed="64"/>
      </patternFill>
    </fill>
    <fill>
      <patternFill patternType="solid">
        <fgColor rgb="FFF1F3F5"/>
        <bgColor indexed="64"/>
      </patternFill>
    </fill>
    <fill>
      <patternFill patternType="solid">
        <fgColor rgb="FF748A9A"/>
        <bgColor indexed="0"/>
      </patternFill>
    </fill>
  </fills>
  <borders count="25">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3">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4" fillId="0" borderId="0"/>
    <xf numFmtId="0" fontId="2" fillId="0" borderId="0"/>
    <xf numFmtId="43" fontId="4" fillId="0" borderId="0" applyFont="0" applyFill="0" applyBorder="0" applyAlignment="0" applyProtection="0"/>
    <xf numFmtId="43" fontId="4"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4" fillId="0" borderId="0"/>
    <xf numFmtId="0" fontId="2" fillId="0" borderId="0"/>
  </cellStyleXfs>
  <cellXfs count="161">
    <xf numFmtId="0" fontId="0" fillId="0" borderId="0" xfId="0"/>
    <xf numFmtId="0" fontId="3" fillId="0" borderId="0" xfId="3" applyFont="1" applyAlignment="1">
      <alignment horizontal="left" vertical="top"/>
    </xf>
    <xf numFmtId="0" fontId="3" fillId="0" borderId="0" xfId="3" applyFont="1" applyAlignment="1">
      <alignment horizontal="left" vertical="top" wrapText="1"/>
    </xf>
    <xf numFmtId="2" fontId="3" fillId="0" borderId="0" xfId="3" applyNumberFormat="1" applyFont="1" applyAlignment="1">
      <alignment horizontal="right" vertical="top"/>
    </xf>
    <xf numFmtId="0" fontId="5" fillId="0" borderId="0" xfId="3" applyFont="1" applyAlignment="1">
      <alignment horizontal="left" vertical="top"/>
    </xf>
    <xf numFmtId="2" fontId="3" fillId="0" borderId="0" xfId="3" applyNumberFormat="1" applyFont="1" applyAlignment="1">
      <alignment horizontal="right" vertical="top" wrapText="1"/>
    </xf>
    <xf numFmtId="2" fontId="3" fillId="0" borderId="0" xfId="3" applyNumberFormat="1" applyFont="1" applyAlignment="1">
      <alignment horizontal="left" vertical="top"/>
    </xf>
    <xf numFmtId="2" fontId="3" fillId="0" borderId="0" xfId="3" applyNumberFormat="1" applyFont="1" applyAlignment="1">
      <alignment horizontal="left" vertical="top" wrapText="1"/>
    </xf>
    <xf numFmtId="0" fontId="3" fillId="0" borderId="0" xfId="8" applyFont="1" applyAlignment="1">
      <alignment horizontal="left" vertical="top"/>
    </xf>
    <xf numFmtId="2" fontId="3" fillId="0" borderId="0" xfId="8" applyNumberFormat="1" applyFont="1" applyAlignment="1">
      <alignment horizontal="right" vertical="top"/>
    </xf>
    <xf numFmtId="0" fontId="3" fillId="0" borderId="0" xfId="8" applyFont="1" applyAlignment="1">
      <alignment horizontal="left" vertical="top" wrapText="1"/>
    </xf>
    <xf numFmtId="2" fontId="3" fillId="0" borderId="0" xfId="8" applyNumberFormat="1" applyFont="1" applyAlignment="1">
      <alignment horizontal="left" vertical="top"/>
    </xf>
    <xf numFmtId="43" fontId="3" fillId="0" borderId="0" xfId="8" applyNumberFormat="1" applyFont="1" applyAlignment="1">
      <alignment horizontal="left" vertical="top"/>
    </xf>
    <xf numFmtId="2" fontId="3" fillId="0" borderId="0" xfId="8" applyNumberFormat="1" applyFont="1" applyAlignment="1">
      <alignment horizontal="right" vertical="top" wrapText="1"/>
    </xf>
    <xf numFmtId="0" fontId="3" fillId="0" borderId="0" xfId="8" applyFont="1" applyAlignment="1">
      <alignment vertical="top" wrapText="1"/>
    </xf>
    <xf numFmtId="0" fontId="7" fillId="0" borderId="0" xfId="3" applyFont="1" applyAlignment="1">
      <alignment horizontal="left" vertical="top" wrapText="1"/>
    </xf>
    <xf numFmtId="2" fontId="7" fillId="0" borderId="0" xfId="3" applyNumberFormat="1" applyFont="1" applyAlignment="1">
      <alignment horizontal="right" vertical="top"/>
    </xf>
    <xf numFmtId="2" fontId="7" fillId="0" borderId="0" xfId="3" applyNumberFormat="1" applyFont="1" applyAlignment="1">
      <alignment horizontal="right" vertical="top" wrapText="1"/>
    </xf>
    <xf numFmtId="2" fontId="8" fillId="0" borderId="0" xfId="6" applyNumberFormat="1" applyFont="1" applyFill="1" applyBorder="1" applyAlignment="1" applyProtection="1">
      <alignment horizontal="right" vertical="top"/>
    </xf>
    <xf numFmtId="166" fontId="8" fillId="0" borderId="0" xfId="6" applyNumberFormat="1" applyFont="1" applyFill="1" applyBorder="1" applyAlignment="1" applyProtection="1">
      <alignment horizontal="right" vertical="top"/>
    </xf>
    <xf numFmtId="2" fontId="7" fillId="0" borderId="0" xfId="8" applyNumberFormat="1" applyFont="1" applyAlignment="1">
      <alignment horizontal="right" vertical="top"/>
    </xf>
    <xf numFmtId="0" fontId="7" fillId="0" borderId="0" xfId="8" applyFont="1" applyAlignment="1">
      <alignment horizontal="left" vertical="top" wrapText="1"/>
    </xf>
    <xf numFmtId="2" fontId="7" fillId="0" borderId="0" xfId="9" applyNumberFormat="1" applyFont="1" applyFill="1" applyBorder="1" applyAlignment="1" applyProtection="1">
      <alignment horizontal="right" vertical="top" wrapText="1"/>
    </xf>
    <xf numFmtId="2" fontId="7" fillId="0" borderId="0" xfId="9" applyNumberFormat="1" applyFont="1" applyFill="1" applyBorder="1" applyAlignment="1" applyProtection="1">
      <alignment horizontal="right" vertical="top"/>
    </xf>
    <xf numFmtId="43" fontId="7" fillId="0" borderId="0" xfId="1" applyFont="1" applyFill="1" applyBorder="1" applyAlignment="1" applyProtection="1">
      <alignment horizontal="right" vertical="top" wrapText="1"/>
    </xf>
    <xf numFmtId="2" fontId="7" fillId="0" borderId="0" xfId="9" applyNumberFormat="1" applyFont="1" applyFill="1" applyBorder="1" applyAlignment="1" applyProtection="1">
      <alignment horizontal="right" vertical="top"/>
      <protection locked="0"/>
    </xf>
    <xf numFmtId="2" fontId="7" fillId="0" borderId="0" xfId="8" applyNumberFormat="1" applyFont="1" applyAlignment="1">
      <alignment horizontal="right" vertical="top" wrapText="1"/>
    </xf>
    <xf numFmtId="0" fontId="13" fillId="0" borderId="0" xfId="8" applyFont="1" applyAlignment="1">
      <alignment horizontal="left" vertical="top"/>
    </xf>
    <xf numFmtId="0" fontId="6" fillId="0" borderId="7" xfId="11" applyFont="1" applyBorder="1" applyAlignment="1">
      <alignment horizontal="right" wrapText="1"/>
    </xf>
    <xf numFmtId="0" fontId="6" fillId="0" borderId="8" xfId="11" applyFont="1" applyBorder="1" applyAlignment="1">
      <alignment horizontal="right" wrapText="1"/>
    </xf>
    <xf numFmtId="0" fontId="6" fillId="0" borderId="9" xfId="11" applyFont="1" applyBorder="1" applyAlignment="1">
      <alignment horizontal="right" wrapText="1"/>
    </xf>
    <xf numFmtId="0" fontId="6" fillId="0" borderId="10" xfId="11" applyFont="1" applyBorder="1" applyAlignment="1">
      <alignment horizontal="right" wrapText="1"/>
    </xf>
    <xf numFmtId="0" fontId="7" fillId="0" borderId="1" xfId="10" applyFont="1" applyBorder="1" applyAlignment="1">
      <alignment wrapText="1"/>
    </xf>
    <xf numFmtId="0" fontId="8" fillId="0" borderId="0" xfId="3" applyFont="1" applyAlignment="1">
      <alignment horizontal="left" vertical="top"/>
    </xf>
    <xf numFmtId="0" fontId="8" fillId="0" borderId="0" xfId="3" applyFont="1" applyAlignment="1">
      <alignment horizontal="center" vertical="top"/>
    </xf>
    <xf numFmtId="0" fontId="8" fillId="0" borderId="0" xfId="3" applyFont="1" applyAlignment="1">
      <alignment horizontal="right" vertical="top"/>
    </xf>
    <xf numFmtId="0" fontId="8" fillId="0" borderId="0" xfId="3" applyFont="1" applyAlignment="1">
      <alignment horizontal="right" vertical="top" wrapText="1"/>
    </xf>
    <xf numFmtId="0" fontId="7" fillId="0" borderId="0" xfId="4" applyFont="1" applyAlignment="1">
      <alignment horizontal="left" vertical="top" wrapText="1"/>
    </xf>
    <xf numFmtId="0" fontId="8" fillId="0" borderId="0" xfId="3" applyFont="1" applyAlignment="1">
      <alignment horizontal="left" vertical="top" wrapText="1"/>
    </xf>
    <xf numFmtId="2" fontId="8" fillId="0" borderId="0" xfId="5" applyNumberFormat="1" applyFont="1" applyAlignment="1">
      <alignment horizontal="center" vertical="top"/>
    </xf>
    <xf numFmtId="0" fontId="7" fillId="0" borderId="0" xfId="3" applyFont="1" applyAlignment="1">
      <alignment horizontal="right" vertical="top" wrapText="1"/>
    </xf>
    <xf numFmtId="0" fontId="7" fillId="0" borderId="0" xfId="3" applyFont="1" applyAlignment="1">
      <alignment horizontal="left" vertical="top"/>
    </xf>
    <xf numFmtId="0" fontId="8" fillId="0" borderId="4" xfId="3" applyFont="1" applyBorder="1" applyAlignment="1">
      <alignment horizontal="left" vertical="top"/>
    </xf>
    <xf numFmtId="0" fontId="8" fillId="0" borderId="4" xfId="3" applyFont="1" applyBorder="1" applyAlignment="1">
      <alignment horizontal="right" vertical="top"/>
    </xf>
    <xf numFmtId="0" fontId="8" fillId="0" borderId="4" xfId="3" applyFont="1" applyBorder="1" applyAlignment="1">
      <alignment horizontal="right" vertical="top" wrapText="1"/>
    </xf>
    <xf numFmtId="2" fontId="8" fillId="0" borderId="2" xfId="3" applyNumberFormat="1" applyFont="1" applyBorder="1" applyAlignment="1">
      <alignment horizontal="center" vertical="top" wrapText="1"/>
    </xf>
    <xf numFmtId="0" fontId="7" fillId="0" borderId="4" xfId="3" applyFont="1" applyBorder="1" applyAlignment="1">
      <alignment horizontal="right" vertical="top" wrapText="1"/>
    </xf>
    <xf numFmtId="2" fontId="8" fillId="0" borderId="2" xfId="3" applyNumberFormat="1" applyFont="1" applyBorder="1" applyAlignment="1">
      <alignment horizontal="right" vertical="top" wrapText="1"/>
    </xf>
    <xf numFmtId="2" fontId="8" fillId="0" borderId="2" xfId="6" applyNumberFormat="1" applyFont="1" applyFill="1" applyBorder="1" applyAlignment="1" applyProtection="1">
      <alignment horizontal="right" vertical="top" wrapText="1"/>
    </xf>
    <xf numFmtId="166" fontId="8" fillId="0" borderId="2" xfId="6" applyNumberFormat="1" applyFont="1" applyFill="1" applyBorder="1" applyAlignment="1" applyProtection="1">
      <alignment horizontal="right" vertical="top" wrapText="1"/>
    </xf>
    <xf numFmtId="0" fontId="8" fillId="0" borderId="4" xfId="3" applyFont="1" applyBorder="1" applyAlignment="1">
      <alignment horizontal="left" vertical="top" wrapText="1"/>
    </xf>
    <xf numFmtId="0" fontId="8" fillId="0" borderId="0" xfId="8" applyFont="1" applyAlignment="1">
      <alignment horizontal="center" vertical="top"/>
    </xf>
    <xf numFmtId="2" fontId="8" fillId="0" borderId="0" xfId="8" applyNumberFormat="1" applyFont="1" applyAlignment="1">
      <alignment horizontal="right" vertical="top"/>
    </xf>
    <xf numFmtId="0" fontId="8" fillId="0" borderId="0" xfId="8" applyFont="1" applyAlignment="1">
      <alignment horizontal="right" vertical="top" wrapText="1"/>
    </xf>
    <xf numFmtId="0" fontId="8" fillId="0" borderId="0" xfId="8" applyFont="1" applyAlignment="1">
      <alignment horizontal="left" wrapText="1"/>
    </xf>
    <xf numFmtId="2" fontId="8" fillId="0" borderId="0" xfId="5" applyNumberFormat="1" applyFont="1" applyAlignment="1">
      <alignment horizontal="center"/>
    </xf>
    <xf numFmtId="0" fontId="7" fillId="0" borderId="0" xfId="8" applyFont="1" applyAlignment="1">
      <alignment horizontal="left" wrapText="1"/>
    </xf>
    <xf numFmtId="0" fontId="8" fillId="0" borderId="4" xfId="8" applyFont="1" applyBorder="1" applyAlignment="1">
      <alignment horizontal="left" vertical="top"/>
    </xf>
    <xf numFmtId="2" fontId="8" fillId="0" borderId="2" xfId="8" applyNumberFormat="1" applyFont="1" applyBorder="1" applyAlignment="1">
      <alignment horizontal="right" vertical="top"/>
    </xf>
    <xf numFmtId="0" fontId="8" fillId="0" borderId="4" xfId="8" applyFont="1" applyBorder="1" applyAlignment="1">
      <alignment horizontal="right" vertical="top"/>
    </xf>
    <xf numFmtId="0" fontId="8" fillId="0" borderId="4" xfId="8" applyFont="1" applyBorder="1" applyAlignment="1">
      <alignment horizontal="right" wrapText="1"/>
    </xf>
    <xf numFmtId="2" fontId="8" fillId="0" borderId="2" xfId="8" applyNumberFormat="1" applyFont="1" applyBorder="1" applyAlignment="1">
      <alignment horizontal="center" wrapText="1"/>
    </xf>
    <xf numFmtId="0" fontId="8" fillId="0" borderId="4" xfId="8" applyFont="1" applyBorder="1" applyAlignment="1">
      <alignment horizontal="right" vertical="top" wrapText="1"/>
    </xf>
    <xf numFmtId="2" fontId="7" fillId="0" borderId="2" xfId="9" applyNumberFormat="1" applyFont="1" applyFill="1" applyBorder="1" applyAlignment="1" applyProtection="1">
      <alignment horizontal="right" vertical="top"/>
    </xf>
    <xf numFmtId="43" fontId="7" fillId="0" borderId="2" xfId="1" applyFont="1" applyFill="1" applyBorder="1" applyAlignment="1" applyProtection="1">
      <alignment horizontal="right" vertical="top" wrapText="1"/>
    </xf>
    <xf numFmtId="2" fontId="7" fillId="0" borderId="2" xfId="9" applyNumberFormat="1" applyFont="1" applyFill="1" applyBorder="1" applyAlignment="1" applyProtection="1">
      <alignment horizontal="right" vertical="top"/>
      <protection locked="0"/>
    </xf>
    <xf numFmtId="2" fontId="8" fillId="0" borderId="2" xfId="9" applyNumberFormat="1" applyFont="1" applyBorder="1" applyAlignment="1" applyProtection="1">
      <alignment horizontal="center" wrapText="1"/>
    </xf>
    <xf numFmtId="2" fontId="7" fillId="0" borderId="2" xfId="9" applyNumberFormat="1" applyFont="1" applyFill="1" applyBorder="1" applyAlignment="1" applyProtection="1">
      <alignment horizontal="right" vertical="top" wrapText="1"/>
    </xf>
    <xf numFmtId="2" fontId="8" fillId="0" borderId="2" xfId="8" applyNumberFormat="1" applyFont="1" applyBorder="1" applyAlignment="1">
      <alignment horizontal="right" vertical="top" wrapText="1"/>
    </xf>
    <xf numFmtId="2" fontId="8" fillId="0" borderId="0" xfId="9" applyNumberFormat="1" applyFont="1" applyFill="1" applyBorder="1" applyAlignment="1" applyProtection="1">
      <alignment horizontal="right" vertical="top" wrapText="1"/>
    </xf>
    <xf numFmtId="166" fontId="8" fillId="0" borderId="0" xfId="9" applyNumberFormat="1" applyFont="1" applyBorder="1" applyAlignment="1" applyProtection="1">
      <alignment horizontal="right" vertical="top" wrapText="1"/>
    </xf>
    <xf numFmtId="166" fontId="8" fillId="0" borderId="2" xfId="9" applyNumberFormat="1" applyFont="1" applyBorder="1" applyAlignment="1" applyProtection="1">
      <alignment horizontal="right" vertical="top" wrapText="1"/>
    </xf>
    <xf numFmtId="2" fontId="8" fillId="0" borderId="2" xfId="9" applyNumberFormat="1" applyFont="1" applyFill="1" applyBorder="1" applyAlignment="1" applyProtection="1">
      <alignment horizontal="right" vertical="top" wrapText="1"/>
    </xf>
    <xf numFmtId="0" fontId="2" fillId="0" borderId="0" xfId="12"/>
    <xf numFmtId="0" fontId="7" fillId="0" borderId="0" xfId="12" applyFont="1" applyAlignment="1">
      <alignment horizontal="center"/>
    </xf>
    <xf numFmtId="0" fontId="8" fillId="0" borderId="0" xfId="12" applyFont="1" applyAlignment="1">
      <alignment horizontal="left" vertical="top" wrapText="1"/>
    </xf>
    <xf numFmtId="0" fontId="7" fillId="0" borderId="7" xfId="12" applyFont="1" applyBorder="1" applyAlignment="1">
      <alignment horizontal="center"/>
    </xf>
    <xf numFmtId="2" fontId="7" fillId="0" borderId="0" xfId="12" applyNumberFormat="1" applyFont="1" applyAlignment="1">
      <alignment horizontal="center"/>
    </xf>
    <xf numFmtId="0" fontId="7" fillId="0" borderId="0" xfId="12" applyFont="1" applyAlignment="1">
      <alignment horizontal="center" wrapText="1"/>
    </xf>
    <xf numFmtId="2" fontId="7" fillId="0" borderId="7" xfId="12" applyNumberFormat="1" applyFont="1" applyBorder="1" applyAlignment="1">
      <alignment horizontal="right"/>
    </xf>
    <xf numFmtId="2" fontId="8" fillId="0" borderId="7" xfId="12" applyNumberFormat="1" applyFont="1" applyBorder="1" applyAlignment="1">
      <alignment horizontal="right"/>
    </xf>
    <xf numFmtId="0" fontId="14" fillId="2" borderId="7" xfId="12" applyFont="1" applyFill="1" applyBorder="1" applyAlignment="1">
      <alignment horizontal="center" vertical="center" wrapText="1"/>
    </xf>
    <xf numFmtId="0" fontId="14" fillId="0" borderId="0" xfId="12" applyFont="1" applyAlignment="1">
      <alignment horizontal="center" vertical="center" wrapText="1"/>
    </xf>
    <xf numFmtId="0" fontId="7" fillId="0" borderId="0" xfId="12" applyFont="1" applyAlignment="1">
      <alignment horizontal="center" vertical="center" wrapText="1"/>
    </xf>
    <xf numFmtId="0" fontId="7" fillId="0" borderId="0" xfId="12" applyFont="1" applyAlignment="1">
      <alignment vertical="center" wrapText="1"/>
    </xf>
    <xf numFmtId="2" fontId="9" fillId="0" borderId="7" xfId="1" applyNumberFormat="1" applyFont="1" applyFill="1" applyBorder="1"/>
    <xf numFmtId="9" fontId="7" fillId="0" borderId="7" xfId="2" applyFont="1" applyFill="1" applyBorder="1" applyAlignment="1">
      <alignment horizontal="center"/>
    </xf>
    <xf numFmtId="9" fontId="7" fillId="0" borderId="7" xfId="2" applyFont="1" applyFill="1" applyBorder="1" applyAlignment="1"/>
    <xf numFmtId="0" fontId="7" fillId="0" borderId="0" xfId="12" applyFont="1"/>
    <xf numFmtId="0" fontId="7" fillId="0" borderId="7" xfId="12" applyFont="1" applyBorder="1" applyAlignment="1">
      <alignment horizontal="right"/>
    </xf>
    <xf numFmtId="4" fontId="7" fillId="0" borderId="0" xfId="12" applyNumberFormat="1" applyFont="1" applyAlignment="1">
      <alignment horizontal="center"/>
    </xf>
    <xf numFmtId="0" fontId="14" fillId="2" borderId="7" xfId="12" applyFont="1" applyFill="1" applyBorder="1" applyAlignment="1">
      <alignment horizontal="center" vertical="center"/>
    </xf>
    <xf numFmtId="2" fontId="14" fillId="2" borderId="7" xfId="12" applyNumberFormat="1" applyFont="1" applyFill="1" applyBorder="1" applyAlignment="1">
      <alignment horizontal="center" vertical="center" wrapText="1"/>
    </xf>
    <xf numFmtId="43" fontId="8" fillId="0" borderId="7" xfId="1" applyFont="1" applyFill="1" applyBorder="1"/>
    <xf numFmtId="0" fontId="7" fillId="0" borderId="3" xfId="10" applyFont="1" applyBorder="1" applyAlignment="1">
      <alignment wrapText="1"/>
    </xf>
    <xf numFmtId="0" fontId="16" fillId="4" borderId="5" xfId="11" applyFont="1" applyFill="1" applyBorder="1" applyAlignment="1">
      <alignment horizontal="center" vertical="center" wrapText="1"/>
    </xf>
    <xf numFmtId="0" fontId="16" fillId="4" borderId="6" xfId="11" applyFont="1" applyFill="1" applyBorder="1" applyAlignment="1">
      <alignment horizontal="center" vertical="center" wrapText="1"/>
    </xf>
    <xf numFmtId="164" fontId="7" fillId="0" borderId="0" xfId="1" applyNumberFormat="1" applyFont="1" applyFill="1" applyBorder="1" applyAlignment="1" applyProtection="1">
      <alignment horizontal="right" vertical="top" wrapText="1"/>
    </xf>
    <xf numFmtId="164" fontId="7" fillId="0" borderId="2" xfId="1" applyNumberFormat="1" applyFont="1" applyFill="1" applyBorder="1" applyAlignment="1" applyProtection="1">
      <alignment horizontal="right" vertical="top" wrapText="1"/>
    </xf>
    <xf numFmtId="2" fontId="7" fillId="0" borderId="2" xfId="8" applyNumberFormat="1" applyFont="1" applyBorder="1" applyAlignment="1">
      <alignment horizontal="right" vertical="top"/>
    </xf>
    <xf numFmtId="2" fontId="7" fillId="0" borderId="0" xfId="6" applyNumberFormat="1" applyFont="1" applyFill="1" applyBorder="1" applyAlignment="1" applyProtection="1">
      <alignment horizontal="right" vertical="top"/>
    </xf>
    <xf numFmtId="2" fontId="7" fillId="0" borderId="2" xfId="6" applyNumberFormat="1" applyFont="1" applyFill="1" applyBorder="1" applyAlignment="1" applyProtection="1">
      <alignment horizontal="right" vertical="top" wrapText="1"/>
    </xf>
    <xf numFmtId="2" fontId="7" fillId="0" borderId="0" xfId="7" applyNumberFormat="1" applyFont="1" applyFill="1" applyBorder="1" applyAlignment="1" applyProtection="1">
      <alignment horizontal="right" vertical="top" wrapText="1"/>
    </xf>
    <xf numFmtId="2" fontId="7" fillId="0" borderId="2" xfId="7" applyNumberFormat="1" applyFont="1" applyFill="1" applyBorder="1" applyAlignment="1" applyProtection="1">
      <alignment horizontal="right" vertical="top" wrapText="1"/>
    </xf>
    <xf numFmtId="2" fontId="7" fillId="0" borderId="0" xfId="6" applyNumberFormat="1" applyFont="1" applyFill="1" applyBorder="1" applyAlignment="1" applyProtection="1">
      <alignment horizontal="right" vertical="top" wrapText="1"/>
    </xf>
    <xf numFmtId="165" fontId="7" fillId="0" borderId="0" xfId="6" applyNumberFormat="1" applyFont="1" applyFill="1" applyBorder="1" applyAlignment="1" applyProtection="1">
      <alignment horizontal="right" vertical="top"/>
    </xf>
    <xf numFmtId="165" fontId="7" fillId="0" borderId="2" xfId="6" applyNumberFormat="1" applyFont="1" applyFill="1" applyBorder="1" applyAlignment="1" applyProtection="1">
      <alignment horizontal="right" vertical="top"/>
    </xf>
    <xf numFmtId="0" fontId="8" fillId="0" borderId="4" xfId="3" applyFont="1" applyBorder="1" applyAlignment="1">
      <alignment horizontal="right" vertical="top" wrapText="1"/>
    </xf>
    <xf numFmtId="0" fontId="8" fillId="0" borderId="0" xfId="3" applyFont="1" applyAlignment="1">
      <alignment horizontal="right" vertical="top" wrapText="1"/>
    </xf>
    <xf numFmtId="0" fontId="7" fillId="0" borderId="14" xfId="3" applyFont="1" applyBorder="1" applyAlignment="1">
      <alignment horizontal="left" wrapText="1"/>
    </xf>
    <xf numFmtId="0" fontId="7" fillId="0" borderId="1" xfId="3" applyFont="1" applyBorder="1" applyAlignment="1">
      <alignment horizontal="left" wrapText="1"/>
    </xf>
    <xf numFmtId="0" fontId="7" fillId="0" borderId="3" xfId="3" applyFont="1" applyBorder="1" applyAlignment="1">
      <alignment horizontal="left" wrapText="1"/>
    </xf>
    <xf numFmtId="0" fontId="8" fillId="0" borderId="4" xfId="3" applyFont="1" applyBorder="1" applyAlignment="1">
      <alignment horizontal="center" vertical="center" wrapText="1"/>
    </xf>
    <xf numFmtId="0" fontId="8" fillId="0" borderId="0" xfId="3" applyFont="1" applyAlignment="1">
      <alignment horizontal="center" vertical="center" wrapText="1"/>
    </xf>
    <xf numFmtId="2" fontId="7" fillId="0" borderId="0" xfId="3" applyNumberFormat="1" applyFont="1" applyAlignment="1">
      <alignment horizontal="center" vertical="top"/>
    </xf>
    <xf numFmtId="0" fontId="6" fillId="0" borderId="2" xfId="4" applyFont="1" applyBorder="1" applyAlignment="1">
      <alignment horizontal="center" vertical="top"/>
    </xf>
    <xf numFmtId="2" fontId="7" fillId="0" borderId="0" xfId="3" applyNumberFormat="1" applyFont="1" applyAlignment="1">
      <alignment horizontal="left" vertical="top" wrapText="1"/>
    </xf>
    <xf numFmtId="2" fontId="7" fillId="0" borderId="2" xfId="3" applyNumberFormat="1" applyFont="1" applyBorder="1" applyAlignment="1">
      <alignment horizontal="left" vertical="top" wrapText="1"/>
    </xf>
    <xf numFmtId="49" fontId="7" fillId="0" borderId="0" xfId="3" applyNumberFormat="1" applyFont="1" applyAlignment="1">
      <alignment horizontal="left" vertical="top"/>
    </xf>
    <xf numFmtId="49" fontId="9" fillId="0" borderId="2" xfId="0" applyNumberFormat="1" applyFont="1" applyBorder="1" applyAlignment="1">
      <alignment horizontal="left" vertical="top"/>
    </xf>
    <xf numFmtId="0" fontId="8" fillId="0" borderId="4" xfId="8" applyFont="1" applyBorder="1" applyAlignment="1">
      <alignment horizontal="right" vertical="top" wrapText="1"/>
    </xf>
    <xf numFmtId="0" fontId="8" fillId="0" borderId="0" xfId="8" applyFont="1" applyAlignment="1">
      <alignment horizontal="right" vertical="top" wrapText="1"/>
    </xf>
    <xf numFmtId="0" fontId="8" fillId="0" borderId="4" xfId="8" applyFont="1" applyBorder="1" applyAlignment="1">
      <alignment horizontal="center" wrapText="1"/>
    </xf>
    <xf numFmtId="0" fontId="8" fillId="0" borderId="0" xfId="8" applyFont="1" applyAlignment="1">
      <alignment horizontal="center" wrapText="1"/>
    </xf>
    <xf numFmtId="0" fontId="16" fillId="2" borderId="22" xfId="8" applyFont="1" applyFill="1" applyBorder="1" applyAlignment="1">
      <alignment horizontal="center" vertical="center" wrapText="1"/>
    </xf>
    <xf numFmtId="0" fontId="16" fillId="2" borderId="20" xfId="8" applyFont="1" applyFill="1" applyBorder="1" applyAlignment="1">
      <alignment horizontal="center" vertical="center" wrapText="1"/>
    </xf>
    <xf numFmtId="0" fontId="16" fillId="2" borderId="21" xfId="8" applyFont="1" applyFill="1" applyBorder="1" applyAlignment="1">
      <alignment horizontal="center" vertical="center" wrapText="1"/>
    </xf>
    <xf numFmtId="0" fontId="6" fillId="0" borderId="23" xfId="11" applyFont="1" applyBorder="1" applyAlignment="1">
      <alignment horizontal="center" wrapText="1"/>
    </xf>
    <xf numFmtId="0" fontId="6" fillId="0" borderId="19" xfId="11" applyFont="1" applyBorder="1" applyAlignment="1">
      <alignment horizontal="center" wrapText="1"/>
    </xf>
    <xf numFmtId="0" fontId="6" fillId="0" borderId="17" xfId="11" applyFont="1" applyBorder="1" applyAlignment="1">
      <alignment horizontal="center" wrapText="1"/>
    </xf>
    <xf numFmtId="0" fontId="6" fillId="0" borderId="24" xfId="11" applyFont="1" applyBorder="1" applyAlignment="1">
      <alignment horizontal="center" wrapText="1"/>
    </xf>
    <xf numFmtId="0" fontId="6" fillId="0" borderId="15" xfId="11" applyFont="1" applyBorder="1" applyAlignment="1">
      <alignment horizontal="center" wrapText="1"/>
    </xf>
    <xf numFmtId="0" fontId="6" fillId="0" borderId="18" xfId="11" applyFont="1" applyBorder="1" applyAlignment="1">
      <alignment horizontal="center" wrapText="1"/>
    </xf>
    <xf numFmtId="0" fontId="9" fillId="0" borderId="0" xfId="0" applyFont="1" applyAlignment="1">
      <alignment vertical="top"/>
    </xf>
    <xf numFmtId="0" fontId="9" fillId="0" borderId="0" xfId="0" applyFont="1" applyAlignment="1">
      <alignment vertical="top" wrapText="1"/>
    </xf>
    <xf numFmtId="0" fontId="8" fillId="0" borderId="4" xfId="8" applyFont="1" applyBorder="1" applyAlignment="1">
      <alignment horizontal="center" vertical="center"/>
    </xf>
    <xf numFmtId="0" fontId="8" fillId="0" borderId="0" xfId="8" applyFont="1" applyAlignment="1">
      <alignment horizontal="center" vertical="center"/>
    </xf>
    <xf numFmtId="0" fontId="7" fillId="0" borderId="14" xfId="10" applyFont="1" applyBorder="1" applyAlignment="1">
      <alignment horizontal="left" wrapText="1"/>
    </xf>
    <xf numFmtId="0" fontId="7" fillId="0" borderId="1" xfId="10" applyFont="1" applyBorder="1" applyAlignment="1">
      <alignment horizontal="left" wrapText="1"/>
    </xf>
    <xf numFmtId="0" fontId="7" fillId="0" borderId="0" xfId="8" applyFont="1" applyAlignment="1">
      <alignment horizontal="left" vertical="top" wrapText="1"/>
    </xf>
    <xf numFmtId="2" fontId="7" fillId="0" borderId="0" xfId="8" applyNumberFormat="1" applyFont="1" applyAlignment="1">
      <alignment horizontal="left" vertical="top" wrapText="1"/>
    </xf>
    <xf numFmtId="2" fontId="7" fillId="0" borderId="2" xfId="8" applyNumberFormat="1" applyFont="1" applyBorder="1" applyAlignment="1">
      <alignment horizontal="left" vertical="top" wrapText="1"/>
    </xf>
    <xf numFmtId="49" fontId="7" fillId="0" borderId="0" xfId="8" applyNumberFormat="1" applyFont="1" applyAlignment="1">
      <alignment horizontal="left" vertical="top"/>
    </xf>
    <xf numFmtId="1" fontId="7" fillId="3" borderId="16" xfId="12" applyNumberFormat="1" applyFont="1" applyFill="1" applyBorder="1" applyAlignment="1">
      <alignment horizontal="center" vertical="center"/>
    </xf>
    <xf numFmtId="1" fontId="7" fillId="3" borderId="17" xfId="12" applyNumberFormat="1" applyFont="1" applyFill="1" applyBorder="1" applyAlignment="1">
      <alignment horizontal="center" vertical="center"/>
    </xf>
    <xf numFmtId="0" fontId="7" fillId="3" borderId="7" xfId="12" applyFont="1" applyFill="1" applyBorder="1" applyAlignment="1">
      <alignment horizontal="center"/>
    </xf>
    <xf numFmtId="0" fontId="7" fillId="0" borderId="7" xfId="12" applyFont="1" applyBorder="1" applyAlignment="1">
      <alignment horizontal="left" vertical="center" wrapText="1"/>
    </xf>
    <xf numFmtId="0" fontId="9" fillId="0" borderId="0" xfId="0" applyFont="1" applyAlignment="1">
      <alignment horizontal="left"/>
    </xf>
    <xf numFmtId="0" fontId="8" fillId="0" borderId="0" xfId="12" applyFont="1" applyAlignment="1">
      <alignment horizontal="left" vertical="top"/>
    </xf>
    <xf numFmtId="0" fontId="7" fillId="0" borderId="0" xfId="12" applyFont="1" applyAlignment="1">
      <alignment horizontal="left" vertical="top" wrapText="1"/>
    </xf>
    <xf numFmtId="0" fontId="14" fillId="2" borderId="11" xfId="3" applyFont="1" applyFill="1" applyBorder="1" applyAlignment="1">
      <alignment horizontal="center" vertical="center"/>
    </xf>
    <xf numFmtId="0" fontId="14" fillId="2" borderId="12" xfId="3" applyFont="1" applyFill="1" applyBorder="1" applyAlignment="1">
      <alignment horizontal="center" vertical="center"/>
    </xf>
    <xf numFmtId="0" fontId="14" fillId="2" borderId="13" xfId="3" applyFont="1" applyFill="1" applyBorder="1" applyAlignment="1">
      <alignment horizontal="center" vertical="center"/>
    </xf>
    <xf numFmtId="0" fontId="14" fillId="2" borderId="11" xfId="8" applyFont="1" applyFill="1" applyBorder="1" applyAlignment="1">
      <alignment horizontal="center" vertical="center"/>
    </xf>
    <xf numFmtId="0" fontId="14" fillId="2" borderId="12" xfId="8" applyFont="1" applyFill="1" applyBorder="1" applyAlignment="1">
      <alignment horizontal="center" vertical="center"/>
    </xf>
    <xf numFmtId="0" fontId="14" fillId="2" borderId="13" xfId="8" applyFont="1" applyFill="1" applyBorder="1" applyAlignment="1">
      <alignment horizontal="center" vertical="center"/>
    </xf>
    <xf numFmtId="0" fontId="8" fillId="2" borderId="0" xfId="12" applyFont="1" applyFill="1" applyAlignment="1">
      <alignment horizontal="center" vertical="center"/>
    </xf>
    <xf numFmtId="0" fontId="8" fillId="0" borderId="0" xfId="8" applyFont="1" applyAlignment="1" applyProtection="1">
      <alignment horizontal="left" vertical="top" wrapText="1"/>
      <protection locked="0"/>
    </xf>
    <xf numFmtId="0" fontId="8" fillId="0" borderId="2" xfId="8" applyFont="1" applyBorder="1" applyAlignment="1" applyProtection="1">
      <alignment horizontal="left" vertical="top" wrapText="1"/>
      <protection locked="0"/>
    </xf>
    <xf numFmtId="0" fontId="8" fillId="0" borderId="0" xfId="3" applyFont="1" applyAlignment="1" applyProtection="1">
      <alignment horizontal="left" vertical="top" wrapText="1"/>
      <protection locked="0"/>
    </xf>
    <xf numFmtId="0" fontId="8" fillId="0" borderId="2" xfId="3" applyFont="1" applyBorder="1" applyAlignment="1" applyProtection="1">
      <alignment horizontal="left" vertical="top" wrapText="1"/>
      <protection locked="0"/>
    </xf>
  </cellXfs>
  <cellStyles count="13">
    <cellStyle name="Comma" xfId="1" builtinId="3"/>
    <cellStyle name="Comma 2" xfId="7" xr:uid="{E743CEA7-282D-42A5-A232-410E6A32C70C}"/>
    <cellStyle name="Comma 2 2" xfId="9" xr:uid="{06AE409A-CA4A-4EC6-B84D-FACE1580AEB4}"/>
    <cellStyle name="Comma 3" xfId="6" xr:uid="{E3D3B510-55C3-49D3-AB05-05FE68DD68C6}"/>
    <cellStyle name="Normal" xfId="0" builtinId="0"/>
    <cellStyle name="Normal 2 2" xfId="8" xr:uid="{13E48994-B49D-416F-AEB5-C2CFEFE58269}"/>
    <cellStyle name="Normal 4" xfId="4" xr:uid="{FA6C0B3F-8991-4B71-B7C8-70E30FB865E9}"/>
    <cellStyle name="Normal 8" xfId="12" xr:uid="{E9A71DB3-B1DE-4059-ADA5-E6A1B42D83F4}"/>
    <cellStyle name="Normal_2015_HP_Summary_MoSERs_LP_081406" xfId="5" xr:uid="{A37FCF93-54CF-4F40-98A4-F0CAB43F67FA}"/>
    <cellStyle name="Normal_7.1 Intersection Improvements" xfId="11" xr:uid="{E74ECD61-73FE-4D79-A1F0-D0E23B1A61C8}"/>
    <cellStyle name="Normal_BikePeds Cottonbelt Trail 2008-705" xfId="3" xr:uid="{D1259C33-BA26-4EDF-AB5A-EB099253BAD7}"/>
    <cellStyle name="Normal_HOV_2008-898" xfId="10" xr:uid="{2B0F304E-293A-4C4A-BF55-51B8F6E7F9CD}"/>
    <cellStyle name="Percent" xfId="2" builtinId="5"/>
  </cellStyles>
  <dxfs count="0"/>
  <tableStyles count="0" defaultTableStyle="TableStyleMedium2" defaultPivotStyle="PivotStyleLight16"/>
  <colors>
    <mruColors>
      <color rgb="FF748A9A"/>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8D56C-6C8F-4277-B406-15F6EFF11D02}">
  <dimension ref="A1:F25"/>
  <sheetViews>
    <sheetView tabSelected="1" zoomScaleNormal="100" zoomScaleSheetLayoutView="100" zoomScalePageLayoutView="110" workbookViewId="0">
      <selection activeCell="B22" sqref="B22"/>
    </sheetView>
  </sheetViews>
  <sheetFormatPr defaultRowHeight="11.25" x14ac:dyDescent="0.25"/>
  <cols>
    <col min="1" max="1" width="32.140625" style="2" bestFit="1" customWidth="1"/>
    <col min="2" max="2" width="55.42578125" style="2" bestFit="1" customWidth="1"/>
    <col min="3" max="3" width="10.28515625" style="2" bestFit="1" customWidth="1"/>
    <col min="4" max="4" width="12.7109375" style="2" bestFit="1" customWidth="1"/>
    <col min="5" max="5" width="6.42578125" style="3" bestFit="1" customWidth="1"/>
    <col min="6" max="6" width="8.7109375" style="5" customWidth="1"/>
    <col min="7" max="255" width="9.140625" style="1"/>
    <col min="256" max="256" width="14.42578125" style="1" customWidth="1"/>
    <col min="257" max="257" width="42" style="1" customWidth="1"/>
    <col min="258" max="258" width="10.42578125" style="1" customWidth="1"/>
    <col min="259" max="259" width="8.42578125" style="1" customWidth="1"/>
    <col min="260" max="260" width="8.7109375" style="1" customWidth="1"/>
    <col min="261" max="262" width="8.42578125" style="1" customWidth="1"/>
    <col min="263" max="511" width="9.140625" style="1"/>
    <col min="512" max="512" width="14.42578125" style="1" customWidth="1"/>
    <col min="513" max="513" width="42" style="1" customWidth="1"/>
    <col min="514" max="514" width="10.42578125" style="1" customWidth="1"/>
    <col min="515" max="515" width="8.42578125" style="1" customWidth="1"/>
    <col min="516" max="516" width="8.7109375" style="1" customWidth="1"/>
    <col min="517" max="518" width="8.42578125" style="1" customWidth="1"/>
    <col min="519" max="767" width="9.140625" style="1"/>
    <col min="768" max="768" width="14.42578125" style="1" customWidth="1"/>
    <col min="769" max="769" width="42" style="1" customWidth="1"/>
    <col min="770" max="770" width="10.42578125" style="1" customWidth="1"/>
    <col min="771" max="771" width="8.42578125" style="1" customWidth="1"/>
    <col min="772" max="772" width="8.7109375" style="1" customWidth="1"/>
    <col min="773" max="774" width="8.42578125" style="1" customWidth="1"/>
    <col min="775" max="1023" width="9.140625" style="1"/>
    <col min="1024" max="1024" width="14.42578125" style="1" customWidth="1"/>
    <col min="1025" max="1025" width="42" style="1" customWidth="1"/>
    <col min="1026" max="1026" width="10.42578125" style="1" customWidth="1"/>
    <col min="1027" max="1027" width="8.42578125" style="1" customWidth="1"/>
    <col min="1028" max="1028" width="8.7109375" style="1" customWidth="1"/>
    <col min="1029" max="1030" width="8.42578125" style="1" customWidth="1"/>
    <col min="1031" max="1279" width="9.140625" style="1"/>
    <col min="1280" max="1280" width="14.42578125" style="1" customWidth="1"/>
    <col min="1281" max="1281" width="42" style="1" customWidth="1"/>
    <col min="1282" max="1282" width="10.42578125" style="1" customWidth="1"/>
    <col min="1283" max="1283" width="8.42578125" style="1" customWidth="1"/>
    <col min="1284" max="1284" width="8.7109375" style="1" customWidth="1"/>
    <col min="1285" max="1286" width="8.42578125" style="1" customWidth="1"/>
    <col min="1287" max="1535" width="9.140625" style="1"/>
    <col min="1536" max="1536" width="14.42578125" style="1" customWidth="1"/>
    <col min="1537" max="1537" width="42" style="1" customWidth="1"/>
    <col min="1538" max="1538" width="10.42578125" style="1" customWidth="1"/>
    <col min="1539" max="1539" width="8.42578125" style="1" customWidth="1"/>
    <col min="1540" max="1540" width="8.7109375" style="1" customWidth="1"/>
    <col min="1541" max="1542" width="8.42578125" style="1" customWidth="1"/>
    <col min="1543" max="1791" width="9.140625" style="1"/>
    <col min="1792" max="1792" width="14.42578125" style="1" customWidth="1"/>
    <col min="1793" max="1793" width="42" style="1" customWidth="1"/>
    <col min="1794" max="1794" width="10.42578125" style="1" customWidth="1"/>
    <col min="1795" max="1795" width="8.42578125" style="1" customWidth="1"/>
    <col min="1796" max="1796" width="8.7109375" style="1" customWidth="1"/>
    <col min="1797" max="1798" width="8.42578125" style="1" customWidth="1"/>
    <col min="1799" max="2047" width="9.140625" style="1"/>
    <col min="2048" max="2048" width="14.42578125" style="1" customWidth="1"/>
    <col min="2049" max="2049" width="42" style="1" customWidth="1"/>
    <col min="2050" max="2050" width="10.42578125" style="1" customWidth="1"/>
    <col min="2051" max="2051" width="8.42578125" style="1" customWidth="1"/>
    <col min="2052" max="2052" width="8.7109375" style="1" customWidth="1"/>
    <col min="2053" max="2054" width="8.42578125" style="1" customWidth="1"/>
    <col min="2055" max="2303" width="9.140625" style="1"/>
    <col min="2304" max="2304" width="14.42578125" style="1" customWidth="1"/>
    <col min="2305" max="2305" width="42" style="1" customWidth="1"/>
    <col min="2306" max="2306" width="10.42578125" style="1" customWidth="1"/>
    <col min="2307" max="2307" width="8.42578125" style="1" customWidth="1"/>
    <col min="2308" max="2308" width="8.7109375" style="1" customWidth="1"/>
    <col min="2309" max="2310" width="8.42578125" style="1" customWidth="1"/>
    <col min="2311" max="2559" width="9.140625" style="1"/>
    <col min="2560" max="2560" width="14.42578125" style="1" customWidth="1"/>
    <col min="2561" max="2561" width="42" style="1" customWidth="1"/>
    <col min="2562" max="2562" width="10.42578125" style="1" customWidth="1"/>
    <col min="2563" max="2563" width="8.42578125" style="1" customWidth="1"/>
    <col min="2564" max="2564" width="8.7109375" style="1" customWidth="1"/>
    <col min="2565" max="2566" width="8.42578125" style="1" customWidth="1"/>
    <col min="2567" max="2815" width="9.140625" style="1"/>
    <col min="2816" max="2816" width="14.42578125" style="1" customWidth="1"/>
    <col min="2817" max="2817" width="42" style="1" customWidth="1"/>
    <col min="2818" max="2818" width="10.42578125" style="1" customWidth="1"/>
    <col min="2819" max="2819" width="8.42578125" style="1" customWidth="1"/>
    <col min="2820" max="2820" width="8.7109375" style="1" customWidth="1"/>
    <col min="2821" max="2822" width="8.42578125" style="1" customWidth="1"/>
    <col min="2823" max="3071" width="9.140625" style="1"/>
    <col min="3072" max="3072" width="14.42578125" style="1" customWidth="1"/>
    <col min="3073" max="3073" width="42" style="1" customWidth="1"/>
    <col min="3074" max="3074" width="10.42578125" style="1" customWidth="1"/>
    <col min="3075" max="3075" width="8.42578125" style="1" customWidth="1"/>
    <col min="3076" max="3076" width="8.7109375" style="1" customWidth="1"/>
    <col min="3077" max="3078" width="8.42578125" style="1" customWidth="1"/>
    <col min="3079" max="3327" width="9.140625" style="1"/>
    <col min="3328" max="3328" width="14.42578125" style="1" customWidth="1"/>
    <col min="3329" max="3329" width="42" style="1" customWidth="1"/>
    <col min="3330" max="3330" width="10.42578125" style="1" customWidth="1"/>
    <col min="3331" max="3331" width="8.42578125" style="1" customWidth="1"/>
    <col min="3332" max="3332" width="8.7109375" style="1" customWidth="1"/>
    <col min="3333" max="3334" width="8.42578125" style="1" customWidth="1"/>
    <col min="3335" max="3583" width="9.140625" style="1"/>
    <col min="3584" max="3584" width="14.42578125" style="1" customWidth="1"/>
    <col min="3585" max="3585" width="42" style="1" customWidth="1"/>
    <col min="3586" max="3586" width="10.42578125" style="1" customWidth="1"/>
    <col min="3587" max="3587" width="8.42578125" style="1" customWidth="1"/>
    <col min="3588" max="3588" width="8.7109375" style="1" customWidth="1"/>
    <col min="3589" max="3590" width="8.42578125" style="1" customWidth="1"/>
    <col min="3591" max="3839" width="9.140625" style="1"/>
    <col min="3840" max="3840" width="14.42578125" style="1" customWidth="1"/>
    <col min="3841" max="3841" width="42" style="1" customWidth="1"/>
    <col min="3842" max="3842" width="10.42578125" style="1" customWidth="1"/>
    <col min="3843" max="3843" width="8.42578125" style="1" customWidth="1"/>
    <col min="3844" max="3844" width="8.7109375" style="1" customWidth="1"/>
    <col min="3845" max="3846" width="8.42578125" style="1" customWidth="1"/>
    <col min="3847" max="4095" width="9.140625" style="1"/>
    <col min="4096" max="4096" width="14.42578125" style="1" customWidth="1"/>
    <col min="4097" max="4097" width="42" style="1" customWidth="1"/>
    <col min="4098" max="4098" width="10.42578125" style="1" customWidth="1"/>
    <col min="4099" max="4099" width="8.42578125" style="1" customWidth="1"/>
    <col min="4100" max="4100" width="8.7109375" style="1" customWidth="1"/>
    <col min="4101" max="4102" width="8.42578125" style="1" customWidth="1"/>
    <col min="4103" max="4351" width="9.140625" style="1"/>
    <col min="4352" max="4352" width="14.42578125" style="1" customWidth="1"/>
    <col min="4353" max="4353" width="42" style="1" customWidth="1"/>
    <col min="4354" max="4354" width="10.42578125" style="1" customWidth="1"/>
    <col min="4355" max="4355" width="8.42578125" style="1" customWidth="1"/>
    <col min="4356" max="4356" width="8.7109375" style="1" customWidth="1"/>
    <col min="4357" max="4358" width="8.42578125" style="1" customWidth="1"/>
    <col min="4359" max="4607" width="9.140625" style="1"/>
    <col min="4608" max="4608" width="14.42578125" style="1" customWidth="1"/>
    <col min="4609" max="4609" width="42" style="1" customWidth="1"/>
    <col min="4610" max="4610" width="10.42578125" style="1" customWidth="1"/>
    <col min="4611" max="4611" width="8.42578125" style="1" customWidth="1"/>
    <col min="4612" max="4612" width="8.7109375" style="1" customWidth="1"/>
    <col min="4613" max="4614" width="8.42578125" style="1" customWidth="1"/>
    <col min="4615" max="4863" width="9.140625" style="1"/>
    <col min="4864" max="4864" width="14.42578125" style="1" customWidth="1"/>
    <col min="4865" max="4865" width="42" style="1" customWidth="1"/>
    <col min="4866" max="4866" width="10.42578125" style="1" customWidth="1"/>
    <col min="4867" max="4867" width="8.42578125" style="1" customWidth="1"/>
    <col min="4868" max="4868" width="8.7109375" style="1" customWidth="1"/>
    <col min="4869" max="4870" width="8.42578125" style="1" customWidth="1"/>
    <col min="4871" max="5119" width="9.140625" style="1"/>
    <col min="5120" max="5120" width="14.42578125" style="1" customWidth="1"/>
    <col min="5121" max="5121" width="42" style="1" customWidth="1"/>
    <col min="5122" max="5122" width="10.42578125" style="1" customWidth="1"/>
    <col min="5123" max="5123" width="8.42578125" style="1" customWidth="1"/>
    <col min="5124" max="5124" width="8.7109375" style="1" customWidth="1"/>
    <col min="5125" max="5126" width="8.42578125" style="1" customWidth="1"/>
    <col min="5127" max="5375" width="9.140625" style="1"/>
    <col min="5376" max="5376" width="14.42578125" style="1" customWidth="1"/>
    <col min="5377" max="5377" width="42" style="1" customWidth="1"/>
    <col min="5378" max="5378" width="10.42578125" style="1" customWidth="1"/>
    <col min="5379" max="5379" width="8.42578125" style="1" customWidth="1"/>
    <col min="5380" max="5380" width="8.7109375" style="1" customWidth="1"/>
    <col min="5381" max="5382" width="8.42578125" style="1" customWidth="1"/>
    <col min="5383" max="5631" width="9.140625" style="1"/>
    <col min="5632" max="5632" width="14.42578125" style="1" customWidth="1"/>
    <col min="5633" max="5633" width="42" style="1" customWidth="1"/>
    <col min="5634" max="5634" width="10.42578125" style="1" customWidth="1"/>
    <col min="5635" max="5635" width="8.42578125" style="1" customWidth="1"/>
    <col min="5636" max="5636" width="8.7109375" style="1" customWidth="1"/>
    <col min="5637" max="5638" width="8.42578125" style="1" customWidth="1"/>
    <col min="5639" max="5887" width="9.140625" style="1"/>
    <col min="5888" max="5888" width="14.42578125" style="1" customWidth="1"/>
    <col min="5889" max="5889" width="42" style="1" customWidth="1"/>
    <col min="5890" max="5890" width="10.42578125" style="1" customWidth="1"/>
    <col min="5891" max="5891" width="8.42578125" style="1" customWidth="1"/>
    <col min="5892" max="5892" width="8.7109375" style="1" customWidth="1"/>
    <col min="5893" max="5894" width="8.42578125" style="1" customWidth="1"/>
    <col min="5895" max="6143" width="9.140625" style="1"/>
    <col min="6144" max="6144" width="14.42578125" style="1" customWidth="1"/>
    <col min="6145" max="6145" width="42" style="1" customWidth="1"/>
    <col min="6146" max="6146" width="10.42578125" style="1" customWidth="1"/>
    <col min="6147" max="6147" width="8.42578125" style="1" customWidth="1"/>
    <col min="6148" max="6148" width="8.7109375" style="1" customWidth="1"/>
    <col min="6149" max="6150" width="8.42578125" style="1" customWidth="1"/>
    <col min="6151" max="6399" width="9.140625" style="1"/>
    <col min="6400" max="6400" width="14.42578125" style="1" customWidth="1"/>
    <col min="6401" max="6401" width="42" style="1" customWidth="1"/>
    <col min="6402" max="6402" width="10.42578125" style="1" customWidth="1"/>
    <col min="6403" max="6403" width="8.42578125" style="1" customWidth="1"/>
    <col min="6404" max="6404" width="8.7109375" style="1" customWidth="1"/>
    <col min="6405" max="6406" width="8.42578125" style="1" customWidth="1"/>
    <col min="6407" max="6655" width="9.140625" style="1"/>
    <col min="6656" max="6656" width="14.42578125" style="1" customWidth="1"/>
    <col min="6657" max="6657" width="42" style="1" customWidth="1"/>
    <col min="6658" max="6658" width="10.42578125" style="1" customWidth="1"/>
    <col min="6659" max="6659" width="8.42578125" style="1" customWidth="1"/>
    <col min="6660" max="6660" width="8.7109375" style="1" customWidth="1"/>
    <col min="6661" max="6662" width="8.42578125" style="1" customWidth="1"/>
    <col min="6663" max="6911" width="9.140625" style="1"/>
    <col min="6912" max="6912" width="14.42578125" style="1" customWidth="1"/>
    <col min="6913" max="6913" width="42" style="1" customWidth="1"/>
    <col min="6914" max="6914" width="10.42578125" style="1" customWidth="1"/>
    <col min="6915" max="6915" width="8.42578125" style="1" customWidth="1"/>
    <col min="6916" max="6916" width="8.7109375" style="1" customWidth="1"/>
    <col min="6917" max="6918" width="8.42578125" style="1" customWidth="1"/>
    <col min="6919" max="7167" width="9.140625" style="1"/>
    <col min="7168" max="7168" width="14.42578125" style="1" customWidth="1"/>
    <col min="7169" max="7169" width="42" style="1" customWidth="1"/>
    <col min="7170" max="7170" width="10.42578125" style="1" customWidth="1"/>
    <col min="7171" max="7171" width="8.42578125" style="1" customWidth="1"/>
    <col min="7172" max="7172" width="8.7109375" style="1" customWidth="1"/>
    <col min="7173" max="7174" width="8.42578125" style="1" customWidth="1"/>
    <col min="7175" max="7423" width="9.140625" style="1"/>
    <col min="7424" max="7424" width="14.42578125" style="1" customWidth="1"/>
    <col min="7425" max="7425" width="42" style="1" customWidth="1"/>
    <col min="7426" max="7426" width="10.42578125" style="1" customWidth="1"/>
    <col min="7427" max="7427" width="8.42578125" style="1" customWidth="1"/>
    <col min="7428" max="7428" width="8.7109375" style="1" customWidth="1"/>
    <col min="7429" max="7430" width="8.42578125" style="1" customWidth="1"/>
    <col min="7431" max="7679" width="9.140625" style="1"/>
    <col min="7680" max="7680" width="14.42578125" style="1" customWidth="1"/>
    <col min="7681" max="7681" width="42" style="1" customWidth="1"/>
    <col min="7682" max="7682" width="10.42578125" style="1" customWidth="1"/>
    <col min="7683" max="7683" width="8.42578125" style="1" customWidth="1"/>
    <col min="7684" max="7684" width="8.7109375" style="1" customWidth="1"/>
    <col min="7685" max="7686" width="8.42578125" style="1" customWidth="1"/>
    <col min="7687" max="7935" width="9.140625" style="1"/>
    <col min="7936" max="7936" width="14.42578125" style="1" customWidth="1"/>
    <col min="7937" max="7937" width="42" style="1" customWidth="1"/>
    <col min="7938" max="7938" width="10.42578125" style="1" customWidth="1"/>
    <col min="7939" max="7939" width="8.42578125" style="1" customWidth="1"/>
    <col min="7940" max="7940" width="8.7109375" style="1" customWidth="1"/>
    <col min="7941" max="7942" width="8.42578125" style="1" customWidth="1"/>
    <col min="7943" max="8191" width="9.140625" style="1"/>
    <col min="8192" max="8192" width="14.42578125" style="1" customWidth="1"/>
    <col min="8193" max="8193" width="42" style="1" customWidth="1"/>
    <col min="8194" max="8194" width="10.42578125" style="1" customWidth="1"/>
    <col min="8195" max="8195" width="8.42578125" style="1" customWidth="1"/>
    <col min="8196" max="8196" width="8.7109375" style="1" customWidth="1"/>
    <col min="8197" max="8198" width="8.42578125" style="1" customWidth="1"/>
    <col min="8199" max="8447" width="9.140625" style="1"/>
    <col min="8448" max="8448" width="14.42578125" style="1" customWidth="1"/>
    <col min="8449" max="8449" width="42" style="1" customWidth="1"/>
    <col min="8450" max="8450" width="10.42578125" style="1" customWidth="1"/>
    <col min="8451" max="8451" width="8.42578125" style="1" customWidth="1"/>
    <col min="8452" max="8452" width="8.7109375" style="1" customWidth="1"/>
    <col min="8453" max="8454" width="8.42578125" style="1" customWidth="1"/>
    <col min="8455" max="8703" width="9.140625" style="1"/>
    <col min="8704" max="8704" width="14.42578125" style="1" customWidth="1"/>
    <col min="8705" max="8705" width="42" style="1" customWidth="1"/>
    <col min="8706" max="8706" width="10.42578125" style="1" customWidth="1"/>
    <col min="8707" max="8707" width="8.42578125" style="1" customWidth="1"/>
    <col min="8708" max="8708" width="8.7109375" style="1" customWidth="1"/>
    <col min="8709" max="8710" width="8.42578125" style="1" customWidth="1"/>
    <col min="8711" max="8959" width="9.140625" style="1"/>
    <col min="8960" max="8960" width="14.42578125" style="1" customWidth="1"/>
    <col min="8961" max="8961" width="42" style="1" customWidth="1"/>
    <col min="8962" max="8962" width="10.42578125" style="1" customWidth="1"/>
    <col min="8963" max="8963" width="8.42578125" style="1" customWidth="1"/>
    <col min="8964" max="8964" width="8.7109375" style="1" customWidth="1"/>
    <col min="8965" max="8966" width="8.42578125" style="1" customWidth="1"/>
    <col min="8967" max="9215" width="9.140625" style="1"/>
    <col min="9216" max="9216" width="14.42578125" style="1" customWidth="1"/>
    <col min="9217" max="9217" width="42" style="1" customWidth="1"/>
    <col min="9218" max="9218" width="10.42578125" style="1" customWidth="1"/>
    <col min="9219" max="9219" width="8.42578125" style="1" customWidth="1"/>
    <col min="9220" max="9220" width="8.7109375" style="1" customWidth="1"/>
    <col min="9221" max="9222" width="8.42578125" style="1" customWidth="1"/>
    <col min="9223" max="9471" width="9.140625" style="1"/>
    <col min="9472" max="9472" width="14.42578125" style="1" customWidth="1"/>
    <col min="9473" max="9473" width="42" style="1" customWidth="1"/>
    <col min="9474" max="9474" width="10.42578125" style="1" customWidth="1"/>
    <col min="9475" max="9475" width="8.42578125" style="1" customWidth="1"/>
    <col min="9476" max="9476" width="8.7109375" style="1" customWidth="1"/>
    <col min="9477" max="9478" width="8.42578125" style="1" customWidth="1"/>
    <col min="9479" max="9727" width="9.140625" style="1"/>
    <col min="9728" max="9728" width="14.42578125" style="1" customWidth="1"/>
    <col min="9729" max="9729" width="42" style="1" customWidth="1"/>
    <col min="9730" max="9730" width="10.42578125" style="1" customWidth="1"/>
    <col min="9731" max="9731" width="8.42578125" style="1" customWidth="1"/>
    <col min="9732" max="9732" width="8.7109375" style="1" customWidth="1"/>
    <col min="9733" max="9734" width="8.42578125" style="1" customWidth="1"/>
    <col min="9735" max="9983" width="9.140625" style="1"/>
    <col min="9984" max="9984" width="14.42578125" style="1" customWidth="1"/>
    <col min="9985" max="9985" width="42" style="1" customWidth="1"/>
    <col min="9986" max="9986" width="10.42578125" style="1" customWidth="1"/>
    <col min="9987" max="9987" width="8.42578125" style="1" customWidth="1"/>
    <col min="9988" max="9988" width="8.7109375" style="1" customWidth="1"/>
    <col min="9989" max="9990" width="8.42578125" style="1" customWidth="1"/>
    <col min="9991" max="10239" width="9.140625" style="1"/>
    <col min="10240" max="10240" width="14.42578125" style="1" customWidth="1"/>
    <col min="10241" max="10241" width="42" style="1" customWidth="1"/>
    <col min="10242" max="10242" width="10.42578125" style="1" customWidth="1"/>
    <col min="10243" max="10243" width="8.42578125" style="1" customWidth="1"/>
    <col min="10244" max="10244" width="8.7109375" style="1" customWidth="1"/>
    <col min="10245" max="10246" width="8.42578125" style="1" customWidth="1"/>
    <col min="10247" max="10495" width="9.140625" style="1"/>
    <col min="10496" max="10496" width="14.42578125" style="1" customWidth="1"/>
    <col min="10497" max="10497" width="42" style="1" customWidth="1"/>
    <col min="10498" max="10498" width="10.42578125" style="1" customWidth="1"/>
    <col min="10499" max="10499" width="8.42578125" style="1" customWidth="1"/>
    <col min="10500" max="10500" width="8.7109375" style="1" customWidth="1"/>
    <col min="10501" max="10502" width="8.42578125" style="1" customWidth="1"/>
    <col min="10503" max="10751" width="9.140625" style="1"/>
    <col min="10752" max="10752" width="14.42578125" style="1" customWidth="1"/>
    <col min="10753" max="10753" width="42" style="1" customWidth="1"/>
    <col min="10754" max="10754" width="10.42578125" style="1" customWidth="1"/>
    <col min="10755" max="10755" width="8.42578125" style="1" customWidth="1"/>
    <col min="10756" max="10756" width="8.7109375" style="1" customWidth="1"/>
    <col min="10757" max="10758" width="8.42578125" style="1" customWidth="1"/>
    <col min="10759" max="11007" width="9.140625" style="1"/>
    <col min="11008" max="11008" width="14.42578125" style="1" customWidth="1"/>
    <col min="11009" max="11009" width="42" style="1" customWidth="1"/>
    <col min="11010" max="11010" width="10.42578125" style="1" customWidth="1"/>
    <col min="11011" max="11011" width="8.42578125" style="1" customWidth="1"/>
    <col min="11012" max="11012" width="8.7109375" style="1" customWidth="1"/>
    <col min="11013" max="11014" width="8.42578125" style="1" customWidth="1"/>
    <col min="11015" max="11263" width="9.140625" style="1"/>
    <col min="11264" max="11264" width="14.42578125" style="1" customWidth="1"/>
    <col min="11265" max="11265" width="42" style="1" customWidth="1"/>
    <col min="11266" max="11266" width="10.42578125" style="1" customWidth="1"/>
    <col min="11267" max="11267" width="8.42578125" style="1" customWidth="1"/>
    <col min="11268" max="11268" width="8.7109375" style="1" customWidth="1"/>
    <col min="11269" max="11270" width="8.42578125" style="1" customWidth="1"/>
    <col min="11271" max="11519" width="9.140625" style="1"/>
    <col min="11520" max="11520" width="14.42578125" style="1" customWidth="1"/>
    <col min="11521" max="11521" width="42" style="1" customWidth="1"/>
    <col min="11522" max="11522" width="10.42578125" style="1" customWidth="1"/>
    <col min="11523" max="11523" width="8.42578125" style="1" customWidth="1"/>
    <col min="11524" max="11524" width="8.7109375" style="1" customWidth="1"/>
    <col min="11525" max="11526" width="8.42578125" style="1" customWidth="1"/>
    <col min="11527" max="11775" width="9.140625" style="1"/>
    <col min="11776" max="11776" width="14.42578125" style="1" customWidth="1"/>
    <col min="11777" max="11777" width="42" style="1" customWidth="1"/>
    <col min="11778" max="11778" width="10.42578125" style="1" customWidth="1"/>
    <col min="11779" max="11779" width="8.42578125" style="1" customWidth="1"/>
    <col min="11780" max="11780" width="8.7109375" style="1" customWidth="1"/>
    <col min="11781" max="11782" width="8.42578125" style="1" customWidth="1"/>
    <col min="11783" max="12031" width="9.140625" style="1"/>
    <col min="12032" max="12032" width="14.42578125" style="1" customWidth="1"/>
    <col min="12033" max="12033" width="42" style="1" customWidth="1"/>
    <col min="12034" max="12034" width="10.42578125" style="1" customWidth="1"/>
    <col min="12035" max="12035" width="8.42578125" style="1" customWidth="1"/>
    <col min="12036" max="12036" width="8.7109375" style="1" customWidth="1"/>
    <col min="12037" max="12038" width="8.42578125" style="1" customWidth="1"/>
    <col min="12039" max="12287" width="9.140625" style="1"/>
    <col min="12288" max="12288" width="14.42578125" style="1" customWidth="1"/>
    <col min="12289" max="12289" width="42" style="1" customWidth="1"/>
    <col min="12290" max="12290" width="10.42578125" style="1" customWidth="1"/>
    <col min="12291" max="12291" width="8.42578125" style="1" customWidth="1"/>
    <col min="12292" max="12292" width="8.7109375" style="1" customWidth="1"/>
    <col min="12293" max="12294" width="8.42578125" style="1" customWidth="1"/>
    <col min="12295" max="12543" width="9.140625" style="1"/>
    <col min="12544" max="12544" width="14.42578125" style="1" customWidth="1"/>
    <col min="12545" max="12545" width="42" style="1" customWidth="1"/>
    <col min="12546" max="12546" width="10.42578125" style="1" customWidth="1"/>
    <col min="12547" max="12547" width="8.42578125" style="1" customWidth="1"/>
    <col min="12548" max="12548" width="8.7109375" style="1" customWidth="1"/>
    <col min="12549" max="12550" width="8.42578125" style="1" customWidth="1"/>
    <col min="12551" max="12799" width="9.140625" style="1"/>
    <col min="12800" max="12800" width="14.42578125" style="1" customWidth="1"/>
    <col min="12801" max="12801" width="42" style="1" customWidth="1"/>
    <col min="12802" max="12802" width="10.42578125" style="1" customWidth="1"/>
    <col min="12803" max="12803" width="8.42578125" style="1" customWidth="1"/>
    <col min="12804" max="12804" width="8.7109375" style="1" customWidth="1"/>
    <col min="12805" max="12806" width="8.42578125" style="1" customWidth="1"/>
    <col min="12807" max="13055" width="9.140625" style="1"/>
    <col min="13056" max="13056" width="14.42578125" style="1" customWidth="1"/>
    <col min="13057" max="13057" width="42" style="1" customWidth="1"/>
    <col min="13058" max="13058" width="10.42578125" style="1" customWidth="1"/>
    <col min="13059" max="13059" width="8.42578125" style="1" customWidth="1"/>
    <col min="13060" max="13060" width="8.7109375" style="1" customWidth="1"/>
    <col min="13061" max="13062" width="8.42578125" style="1" customWidth="1"/>
    <col min="13063" max="13311" width="9.140625" style="1"/>
    <col min="13312" max="13312" width="14.42578125" style="1" customWidth="1"/>
    <col min="13313" max="13313" width="42" style="1" customWidth="1"/>
    <col min="13314" max="13314" width="10.42578125" style="1" customWidth="1"/>
    <col min="13315" max="13315" width="8.42578125" style="1" customWidth="1"/>
    <col min="13316" max="13316" width="8.7109375" style="1" customWidth="1"/>
    <col min="13317" max="13318" width="8.42578125" style="1" customWidth="1"/>
    <col min="13319" max="13567" width="9.140625" style="1"/>
    <col min="13568" max="13568" width="14.42578125" style="1" customWidth="1"/>
    <col min="13569" max="13569" width="42" style="1" customWidth="1"/>
    <col min="13570" max="13570" width="10.42578125" style="1" customWidth="1"/>
    <col min="13571" max="13571" width="8.42578125" style="1" customWidth="1"/>
    <col min="13572" max="13572" width="8.7109375" style="1" customWidth="1"/>
    <col min="13573" max="13574" width="8.42578125" style="1" customWidth="1"/>
    <col min="13575" max="13823" width="9.140625" style="1"/>
    <col min="13824" max="13824" width="14.42578125" style="1" customWidth="1"/>
    <col min="13825" max="13825" width="42" style="1" customWidth="1"/>
    <col min="13826" max="13826" width="10.42578125" style="1" customWidth="1"/>
    <col min="13827" max="13827" width="8.42578125" style="1" customWidth="1"/>
    <col min="13828" max="13828" width="8.7109375" style="1" customWidth="1"/>
    <col min="13829" max="13830" width="8.42578125" style="1" customWidth="1"/>
    <col min="13831" max="14079" width="9.140625" style="1"/>
    <col min="14080" max="14080" width="14.42578125" style="1" customWidth="1"/>
    <col min="14081" max="14081" width="42" style="1" customWidth="1"/>
    <col min="14082" max="14082" width="10.42578125" style="1" customWidth="1"/>
    <col min="14083" max="14083" width="8.42578125" style="1" customWidth="1"/>
    <col min="14084" max="14084" width="8.7109375" style="1" customWidth="1"/>
    <col min="14085" max="14086" width="8.42578125" style="1" customWidth="1"/>
    <col min="14087" max="14335" width="9.140625" style="1"/>
    <col min="14336" max="14336" width="14.42578125" style="1" customWidth="1"/>
    <col min="14337" max="14337" width="42" style="1" customWidth="1"/>
    <col min="14338" max="14338" width="10.42578125" style="1" customWidth="1"/>
    <col min="14339" max="14339" width="8.42578125" style="1" customWidth="1"/>
    <col min="14340" max="14340" width="8.7109375" style="1" customWidth="1"/>
    <col min="14341" max="14342" width="8.42578125" style="1" customWidth="1"/>
    <col min="14343" max="14591" width="9.140625" style="1"/>
    <col min="14592" max="14592" width="14.42578125" style="1" customWidth="1"/>
    <col min="14593" max="14593" width="42" style="1" customWidth="1"/>
    <col min="14594" max="14594" width="10.42578125" style="1" customWidth="1"/>
    <col min="14595" max="14595" width="8.42578125" style="1" customWidth="1"/>
    <col min="14596" max="14596" width="8.7109375" style="1" customWidth="1"/>
    <col min="14597" max="14598" width="8.42578125" style="1" customWidth="1"/>
    <col min="14599" max="14847" width="9.140625" style="1"/>
    <col min="14848" max="14848" width="14.42578125" style="1" customWidth="1"/>
    <col min="14849" max="14849" width="42" style="1" customWidth="1"/>
    <col min="14850" max="14850" width="10.42578125" style="1" customWidth="1"/>
    <col min="14851" max="14851" width="8.42578125" style="1" customWidth="1"/>
    <col min="14852" max="14852" width="8.7109375" style="1" customWidth="1"/>
    <col min="14853" max="14854" width="8.42578125" style="1" customWidth="1"/>
    <col min="14855" max="15103" width="9.140625" style="1"/>
    <col min="15104" max="15104" width="14.42578125" style="1" customWidth="1"/>
    <col min="15105" max="15105" width="42" style="1" customWidth="1"/>
    <col min="15106" max="15106" width="10.42578125" style="1" customWidth="1"/>
    <col min="15107" max="15107" width="8.42578125" style="1" customWidth="1"/>
    <col min="15108" max="15108" width="8.7109375" style="1" customWidth="1"/>
    <col min="15109" max="15110" width="8.42578125" style="1" customWidth="1"/>
    <col min="15111" max="15359" width="9.140625" style="1"/>
    <col min="15360" max="15360" width="14.42578125" style="1" customWidth="1"/>
    <col min="15361" max="15361" width="42" style="1" customWidth="1"/>
    <col min="15362" max="15362" width="10.42578125" style="1" customWidth="1"/>
    <col min="15363" max="15363" width="8.42578125" style="1" customWidth="1"/>
    <col min="15364" max="15364" width="8.7109375" style="1" customWidth="1"/>
    <col min="15365" max="15366" width="8.42578125" style="1" customWidth="1"/>
    <col min="15367" max="15615" width="9.140625" style="1"/>
    <col min="15616" max="15616" width="14.42578125" style="1" customWidth="1"/>
    <col min="15617" max="15617" width="42" style="1" customWidth="1"/>
    <col min="15618" max="15618" width="10.42578125" style="1" customWidth="1"/>
    <col min="15619" max="15619" width="8.42578125" style="1" customWidth="1"/>
    <col min="15620" max="15620" width="8.7109375" style="1" customWidth="1"/>
    <col min="15621" max="15622" width="8.42578125" style="1" customWidth="1"/>
    <col min="15623" max="15871" width="9.140625" style="1"/>
    <col min="15872" max="15872" width="14.42578125" style="1" customWidth="1"/>
    <col min="15873" max="15873" width="42" style="1" customWidth="1"/>
    <col min="15874" max="15874" width="10.42578125" style="1" customWidth="1"/>
    <col min="15875" max="15875" width="8.42578125" style="1" customWidth="1"/>
    <col min="15876" max="15876" width="8.7109375" style="1" customWidth="1"/>
    <col min="15877" max="15878" width="8.42578125" style="1" customWidth="1"/>
    <col min="15879" max="16127" width="9.140625" style="1"/>
    <col min="16128" max="16128" width="14.42578125" style="1" customWidth="1"/>
    <col min="16129" max="16129" width="42" style="1" customWidth="1"/>
    <col min="16130" max="16130" width="10.42578125" style="1" customWidth="1"/>
    <col min="16131" max="16131" width="8.42578125" style="1" customWidth="1"/>
    <col min="16132" max="16132" width="8.7109375" style="1" customWidth="1"/>
    <col min="16133" max="16134" width="8.42578125" style="1" customWidth="1"/>
    <col min="16135" max="16384" width="9.140625" style="1"/>
  </cols>
  <sheetData>
    <row r="1" spans="1:6" ht="24" customHeight="1" x14ac:dyDescent="0.25">
      <c r="A1" s="150" t="s">
        <v>58</v>
      </c>
      <c r="B1" s="151"/>
      <c r="C1" s="151"/>
      <c r="D1" s="151"/>
      <c r="E1" s="151"/>
      <c r="F1" s="152"/>
    </row>
    <row r="2" spans="1:6" ht="12.75" x14ac:dyDescent="0.25">
      <c r="A2" s="42" t="s">
        <v>59</v>
      </c>
      <c r="B2" s="34"/>
      <c r="C2" s="34"/>
      <c r="D2" s="34"/>
      <c r="E2" s="114"/>
      <c r="F2" s="115"/>
    </row>
    <row r="3" spans="1:6" ht="25.5" x14ac:dyDescent="0.25">
      <c r="A3" s="43" t="s">
        <v>0</v>
      </c>
      <c r="B3" s="15" t="s">
        <v>1</v>
      </c>
      <c r="C3" s="15"/>
      <c r="D3" s="36" t="s">
        <v>2</v>
      </c>
      <c r="E3" s="159">
        <v>2026</v>
      </c>
      <c r="F3" s="160"/>
    </row>
    <row r="4" spans="1:6" ht="94.5" customHeight="1" x14ac:dyDescent="0.25">
      <c r="A4" s="43" t="s">
        <v>3</v>
      </c>
      <c r="B4" s="37" t="s">
        <v>4</v>
      </c>
      <c r="C4" s="37"/>
      <c r="D4" s="36" t="s">
        <v>5</v>
      </c>
      <c r="E4" s="116"/>
      <c r="F4" s="117"/>
    </row>
    <row r="5" spans="1:6" ht="38.25" x14ac:dyDescent="0.25">
      <c r="A5" s="43" t="s">
        <v>6</v>
      </c>
      <c r="B5" s="15" t="s">
        <v>7</v>
      </c>
      <c r="C5" s="15"/>
      <c r="D5" s="36" t="s">
        <v>8</v>
      </c>
      <c r="E5" s="118"/>
      <c r="F5" s="119"/>
    </row>
    <row r="6" spans="1:6" ht="14.25" x14ac:dyDescent="0.25">
      <c r="A6" s="44" t="s">
        <v>9</v>
      </c>
      <c r="B6" s="15"/>
      <c r="C6" s="38" t="s">
        <v>10</v>
      </c>
      <c r="D6" s="33"/>
      <c r="E6" s="39" t="s">
        <v>61</v>
      </c>
      <c r="F6" s="45" t="s">
        <v>11</v>
      </c>
    </row>
    <row r="7" spans="1:6" ht="47.25" customHeight="1" x14ac:dyDescent="0.25">
      <c r="A7" s="43" t="s">
        <v>62</v>
      </c>
      <c r="B7" s="15" t="s">
        <v>63</v>
      </c>
      <c r="C7" s="15" t="s">
        <v>60</v>
      </c>
      <c r="D7" s="35" t="s">
        <v>62</v>
      </c>
      <c r="E7" s="100">
        <v>0.05</v>
      </c>
      <c r="F7" s="101">
        <v>0.02</v>
      </c>
    </row>
    <row r="8" spans="1:6" ht="14.25" x14ac:dyDescent="0.25">
      <c r="A8" s="44" t="s">
        <v>64</v>
      </c>
      <c r="B8" s="15" t="s">
        <v>12</v>
      </c>
      <c r="C8" s="15" t="s">
        <v>60</v>
      </c>
      <c r="D8" s="36" t="s">
        <v>64</v>
      </c>
      <c r="E8" s="102">
        <v>0.34</v>
      </c>
      <c r="F8" s="103">
        <v>0.45</v>
      </c>
    </row>
    <row r="9" spans="1:6" ht="14.25" x14ac:dyDescent="0.25">
      <c r="A9" s="44" t="s">
        <v>65</v>
      </c>
      <c r="B9" s="15" t="s">
        <v>13</v>
      </c>
      <c r="C9" s="15" t="s">
        <v>14</v>
      </c>
      <c r="D9" s="36" t="s">
        <v>65</v>
      </c>
      <c r="E9" s="104">
        <v>1</v>
      </c>
      <c r="F9" s="101">
        <v>1</v>
      </c>
    </row>
    <row r="10" spans="1:6" s="4" customFormat="1" ht="14.25" x14ac:dyDescent="0.25">
      <c r="A10" s="46" t="s">
        <v>66</v>
      </c>
      <c r="B10" s="15" t="s">
        <v>15</v>
      </c>
      <c r="C10" s="15" t="s">
        <v>16</v>
      </c>
      <c r="D10" s="40" t="s">
        <v>66</v>
      </c>
      <c r="E10" s="97">
        <v>1000</v>
      </c>
      <c r="F10" s="98">
        <f>E10</f>
        <v>1000</v>
      </c>
    </row>
    <row r="11" spans="1:6" ht="25.5" x14ac:dyDescent="0.25">
      <c r="A11" s="44" t="s">
        <v>17</v>
      </c>
      <c r="B11" s="15" t="s">
        <v>18</v>
      </c>
      <c r="C11" s="15"/>
      <c r="D11" s="36" t="s">
        <v>17</v>
      </c>
      <c r="E11" s="105">
        <v>453.6</v>
      </c>
      <c r="F11" s="106">
        <v>453.6</v>
      </c>
    </row>
    <row r="12" spans="1:6" ht="14.25" x14ac:dyDescent="0.25">
      <c r="A12" s="107" t="s">
        <v>19</v>
      </c>
      <c r="B12" s="108"/>
      <c r="C12" s="108"/>
      <c r="D12" s="108"/>
      <c r="E12" s="39" t="s">
        <v>61</v>
      </c>
      <c r="F12" s="47" t="s">
        <v>11</v>
      </c>
    </row>
    <row r="13" spans="1:6" ht="38.25" customHeight="1" x14ac:dyDescent="0.25">
      <c r="A13" s="112" t="s">
        <v>67</v>
      </c>
      <c r="B13" s="113"/>
      <c r="C13" s="15"/>
      <c r="D13" s="36" t="s">
        <v>20</v>
      </c>
      <c r="E13" s="18">
        <f>ROUND((((E10*E9*E7)+(E10*E8))/E11),2)</f>
        <v>0.86</v>
      </c>
      <c r="F13" s="48">
        <f>ROUND((((F10*F9*F7)+(F10*F8))/F11),2)</f>
        <v>1.04</v>
      </c>
    </row>
    <row r="14" spans="1:6" ht="38.25" x14ac:dyDescent="0.25">
      <c r="A14" s="112"/>
      <c r="B14" s="113"/>
      <c r="C14" s="41"/>
      <c r="D14" s="36" t="s">
        <v>21</v>
      </c>
      <c r="E14" s="19">
        <f>(E13/2000)</f>
        <v>4.2999999999999999E-4</v>
      </c>
      <c r="F14" s="49">
        <f>(F13/2000)</f>
        <v>5.2000000000000006E-4</v>
      </c>
    </row>
    <row r="15" spans="1:6" ht="12.75" x14ac:dyDescent="0.25">
      <c r="A15" s="50"/>
      <c r="B15" s="41"/>
      <c r="C15" s="41"/>
      <c r="D15" s="36"/>
      <c r="E15" s="18"/>
      <c r="F15" s="48"/>
    </row>
    <row r="16" spans="1:6" ht="13.5" thickBot="1" x14ac:dyDescent="0.25">
      <c r="A16" s="109" t="s">
        <v>82</v>
      </c>
      <c r="B16" s="110"/>
      <c r="C16" s="110"/>
      <c r="D16" s="110"/>
      <c r="E16" s="110"/>
      <c r="F16" s="111"/>
    </row>
    <row r="17" spans="1:6" ht="12.75" x14ac:dyDescent="0.25">
      <c r="A17" s="15"/>
      <c r="B17" s="15"/>
      <c r="C17" s="15"/>
      <c r="D17" s="15"/>
      <c r="E17" s="16"/>
      <c r="F17" s="17"/>
    </row>
    <row r="22" spans="1:6" ht="25.5" customHeight="1" x14ac:dyDescent="0.25"/>
    <row r="25" spans="1:6" x14ac:dyDescent="0.25">
      <c r="E25" s="6"/>
      <c r="F25" s="7"/>
    </row>
  </sheetData>
  <mergeCells count="8">
    <mergeCell ref="A12:D12"/>
    <mergeCell ref="A16:F16"/>
    <mergeCell ref="A13:B14"/>
    <mergeCell ref="A1:F1"/>
    <mergeCell ref="E2:F2"/>
    <mergeCell ref="E3:F3"/>
    <mergeCell ref="E4:F4"/>
    <mergeCell ref="E5:F5"/>
  </mergeCells>
  <printOptions horizontalCentered="1"/>
  <pageMargins left="0.25" right="0.25" top="0.75" bottom="0.75" header="0.3" footer="0.3"/>
  <pageSetup scale="85" orientation="portrait" r:id="rId1"/>
  <headerFooter>
    <oddHeader>&amp;R&amp;"Arial,Bold"&amp;14DRAFT</oddHeader>
    <oddFooter>&amp;L&amp;"Arial,Regular"&amp;8&amp;A&amp;R&amp;"Arial,Regular"&amp;8&amp;D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D9D2-517E-4E6D-AB77-4F45BEAE5E68}">
  <dimension ref="A1:M31"/>
  <sheetViews>
    <sheetView zoomScaleNormal="100" workbookViewId="0">
      <selection activeCell="K3" sqref="K3:L3"/>
    </sheetView>
  </sheetViews>
  <sheetFormatPr defaultRowHeight="11.25" x14ac:dyDescent="0.25"/>
  <cols>
    <col min="1" max="1" width="11.7109375" style="10" customWidth="1"/>
    <col min="2" max="2" width="10.28515625" style="10" customWidth="1"/>
    <col min="3" max="3" width="9.85546875" style="10" customWidth="1"/>
    <col min="4" max="4" width="10.140625" style="10" customWidth="1"/>
    <col min="5" max="5" width="10.5703125" style="10" customWidth="1"/>
    <col min="6" max="6" width="8.5703125" style="10" customWidth="1"/>
    <col min="7" max="7" width="13.42578125" style="10" customWidth="1"/>
    <col min="8" max="8" width="14.7109375" style="10" customWidth="1"/>
    <col min="9" max="9" width="13.28515625" style="10" customWidth="1"/>
    <col min="10" max="10" width="14.42578125" style="10" customWidth="1"/>
    <col min="11" max="11" width="10.85546875" style="9" customWidth="1"/>
    <col min="12" max="12" width="9.7109375" style="13" bestFit="1" customWidth="1"/>
    <col min="13" max="13" width="10.28515625" style="8" customWidth="1"/>
    <col min="14" max="243" width="9.140625" style="8"/>
    <col min="244" max="244" width="14.42578125" style="8" customWidth="1"/>
    <col min="245" max="245" width="5.85546875" style="8" customWidth="1"/>
    <col min="246" max="246" width="6.7109375" style="8" customWidth="1"/>
    <col min="247" max="247" width="5.85546875" style="8" customWidth="1"/>
    <col min="248" max="248" width="6.7109375" style="8" customWidth="1"/>
    <col min="249" max="249" width="3.5703125" style="8" customWidth="1"/>
    <col min="250" max="250" width="7.28515625" style="8" customWidth="1"/>
    <col min="251" max="251" width="3" style="8" customWidth="1"/>
    <col min="252" max="252" width="1.7109375" style="8" customWidth="1"/>
    <col min="253" max="255" width="10.7109375" style="8" customWidth="1"/>
    <col min="256" max="499" width="9.140625" style="8"/>
    <col min="500" max="500" width="14.42578125" style="8" customWidth="1"/>
    <col min="501" max="501" width="5.85546875" style="8" customWidth="1"/>
    <col min="502" max="502" width="6.7109375" style="8" customWidth="1"/>
    <col min="503" max="503" width="5.85546875" style="8" customWidth="1"/>
    <col min="504" max="504" width="6.7109375" style="8" customWidth="1"/>
    <col min="505" max="505" width="3.5703125" style="8" customWidth="1"/>
    <col min="506" max="506" width="7.28515625" style="8" customWidth="1"/>
    <col min="507" max="507" width="3" style="8" customWidth="1"/>
    <col min="508" max="508" width="1.7109375" style="8" customWidth="1"/>
    <col min="509" max="511" width="10.7109375" style="8" customWidth="1"/>
    <col min="512" max="755" width="9.140625" style="8"/>
    <col min="756" max="756" width="14.42578125" style="8" customWidth="1"/>
    <col min="757" max="757" width="5.85546875" style="8" customWidth="1"/>
    <col min="758" max="758" width="6.7109375" style="8" customWidth="1"/>
    <col min="759" max="759" width="5.85546875" style="8" customWidth="1"/>
    <col min="760" max="760" width="6.7109375" style="8" customWidth="1"/>
    <col min="761" max="761" width="3.5703125" style="8" customWidth="1"/>
    <col min="762" max="762" width="7.28515625" style="8" customWidth="1"/>
    <col min="763" max="763" width="3" style="8" customWidth="1"/>
    <col min="764" max="764" width="1.7109375" style="8" customWidth="1"/>
    <col min="765" max="767" width="10.7109375" style="8" customWidth="1"/>
    <col min="768" max="1011" width="9.140625" style="8"/>
    <col min="1012" max="1012" width="14.42578125" style="8" customWidth="1"/>
    <col min="1013" max="1013" width="5.85546875" style="8" customWidth="1"/>
    <col min="1014" max="1014" width="6.7109375" style="8" customWidth="1"/>
    <col min="1015" max="1015" width="5.85546875" style="8" customWidth="1"/>
    <col min="1016" max="1016" width="6.7109375" style="8" customWidth="1"/>
    <col min="1017" max="1017" width="3.5703125" style="8" customWidth="1"/>
    <col min="1018" max="1018" width="7.28515625" style="8" customWidth="1"/>
    <col min="1019" max="1019" width="3" style="8" customWidth="1"/>
    <col min="1020" max="1020" width="1.7109375" style="8" customWidth="1"/>
    <col min="1021" max="1023" width="10.7109375" style="8" customWidth="1"/>
    <col min="1024" max="1267" width="9.140625" style="8"/>
    <col min="1268" max="1268" width="14.42578125" style="8" customWidth="1"/>
    <col min="1269" max="1269" width="5.85546875" style="8" customWidth="1"/>
    <col min="1270" max="1270" width="6.7109375" style="8" customWidth="1"/>
    <col min="1271" max="1271" width="5.85546875" style="8" customWidth="1"/>
    <col min="1272" max="1272" width="6.7109375" style="8" customWidth="1"/>
    <col min="1273" max="1273" width="3.5703125" style="8" customWidth="1"/>
    <col min="1274" max="1274" width="7.28515625" style="8" customWidth="1"/>
    <col min="1275" max="1275" width="3" style="8" customWidth="1"/>
    <col min="1276" max="1276" width="1.7109375" style="8" customWidth="1"/>
    <col min="1277" max="1279" width="10.7109375" style="8" customWidth="1"/>
    <col min="1280" max="1523" width="9.140625" style="8"/>
    <col min="1524" max="1524" width="14.42578125" style="8" customWidth="1"/>
    <col min="1525" max="1525" width="5.85546875" style="8" customWidth="1"/>
    <col min="1526" max="1526" width="6.7109375" style="8" customWidth="1"/>
    <col min="1527" max="1527" width="5.85546875" style="8" customWidth="1"/>
    <col min="1528" max="1528" width="6.7109375" style="8" customWidth="1"/>
    <col min="1529" max="1529" width="3.5703125" style="8" customWidth="1"/>
    <col min="1530" max="1530" width="7.28515625" style="8" customWidth="1"/>
    <col min="1531" max="1531" width="3" style="8" customWidth="1"/>
    <col min="1532" max="1532" width="1.7109375" style="8" customWidth="1"/>
    <col min="1533" max="1535" width="10.7109375" style="8" customWidth="1"/>
    <col min="1536" max="1779" width="9.140625" style="8"/>
    <col min="1780" max="1780" width="14.42578125" style="8" customWidth="1"/>
    <col min="1781" max="1781" width="5.85546875" style="8" customWidth="1"/>
    <col min="1782" max="1782" width="6.7109375" style="8" customWidth="1"/>
    <col min="1783" max="1783" width="5.85546875" style="8" customWidth="1"/>
    <col min="1784" max="1784" width="6.7109375" style="8" customWidth="1"/>
    <col min="1785" max="1785" width="3.5703125" style="8" customWidth="1"/>
    <col min="1786" max="1786" width="7.28515625" style="8" customWidth="1"/>
    <col min="1787" max="1787" width="3" style="8" customWidth="1"/>
    <col min="1788" max="1788" width="1.7109375" style="8" customWidth="1"/>
    <col min="1789" max="1791" width="10.7109375" style="8" customWidth="1"/>
    <col min="1792" max="2035" width="9.140625" style="8"/>
    <col min="2036" max="2036" width="14.42578125" style="8" customWidth="1"/>
    <col min="2037" max="2037" width="5.85546875" style="8" customWidth="1"/>
    <col min="2038" max="2038" width="6.7109375" style="8" customWidth="1"/>
    <col min="2039" max="2039" width="5.85546875" style="8" customWidth="1"/>
    <col min="2040" max="2040" width="6.7109375" style="8" customWidth="1"/>
    <col min="2041" max="2041" width="3.5703125" style="8" customWidth="1"/>
    <col min="2042" max="2042" width="7.28515625" style="8" customWidth="1"/>
    <col min="2043" max="2043" width="3" style="8" customWidth="1"/>
    <col min="2044" max="2044" width="1.7109375" style="8" customWidth="1"/>
    <col min="2045" max="2047" width="10.7109375" style="8" customWidth="1"/>
    <col min="2048" max="2291" width="9.140625" style="8"/>
    <col min="2292" max="2292" width="14.42578125" style="8" customWidth="1"/>
    <col min="2293" max="2293" width="5.85546875" style="8" customWidth="1"/>
    <col min="2294" max="2294" width="6.7109375" style="8" customWidth="1"/>
    <col min="2295" max="2295" width="5.85546875" style="8" customWidth="1"/>
    <col min="2296" max="2296" width="6.7109375" style="8" customWidth="1"/>
    <col min="2297" max="2297" width="3.5703125" style="8" customWidth="1"/>
    <col min="2298" max="2298" width="7.28515625" style="8" customWidth="1"/>
    <col min="2299" max="2299" width="3" style="8" customWidth="1"/>
    <col min="2300" max="2300" width="1.7109375" style="8" customWidth="1"/>
    <col min="2301" max="2303" width="10.7109375" style="8" customWidth="1"/>
    <col min="2304" max="2547" width="9.140625" style="8"/>
    <col min="2548" max="2548" width="14.42578125" style="8" customWidth="1"/>
    <col min="2549" max="2549" width="5.85546875" style="8" customWidth="1"/>
    <col min="2550" max="2550" width="6.7109375" style="8" customWidth="1"/>
    <col min="2551" max="2551" width="5.85546875" style="8" customWidth="1"/>
    <col min="2552" max="2552" width="6.7109375" style="8" customWidth="1"/>
    <col min="2553" max="2553" width="3.5703125" style="8" customWidth="1"/>
    <col min="2554" max="2554" width="7.28515625" style="8" customWidth="1"/>
    <col min="2555" max="2555" width="3" style="8" customWidth="1"/>
    <col min="2556" max="2556" width="1.7109375" style="8" customWidth="1"/>
    <col min="2557" max="2559" width="10.7109375" style="8" customWidth="1"/>
    <col min="2560" max="2803" width="9.140625" style="8"/>
    <col min="2804" max="2804" width="14.42578125" style="8" customWidth="1"/>
    <col min="2805" max="2805" width="5.85546875" style="8" customWidth="1"/>
    <col min="2806" max="2806" width="6.7109375" style="8" customWidth="1"/>
    <col min="2807" max="2807" width="5.85546875" style="8" customWidth="1"/>
    <col min="2808" max="2808" width="6.7109375" style="8" customWidth="1"/>
    <col min="2809" max="2809" width="3.5703125" style="8" customWidth="1"/>
    <col min="2810" max="2810" width="7.28515625" style="8" customWidth="1"/>
    <col min="2811" max="2811" width="3" style="8" customWidth="1"/>
    <col min="2812" max="2812" width="1.7109375" style="8" customWidth="1"/>
    <col min="2813" max="2815" width="10.7109375" style="8" customWidth="1"/>
    <col min="2816" max="3059" width="9.140625" style="8"/>
    <col min="3060" max="3060" width="14.42578125" style="8" customWidth="1"/>
    <col min="3061" max="3061" width="5.85546875" style="8" customWidth="1"/>
    <col min="3062" max="3062" width="6.7109375" style="8" customWidth="1"/>
    <col min="3063" max="3063" width="5.85546875" style="8" customWidth="1"/>
    <col min="3064" max="3064" width="6.7109375" style="8" customWidth="1"/>
    <col min="3065" max="3065" width="3.5703125" style="8" customWidth="1"/>
    <col min="3066" max="3066" width="7.28515625" style="8" customWidth="1"/>
    <col min="3067" max="3067" width="3" style="8" customWidth="1"/>
    <col min="3068" max="3068" width="1.7109375" style="8" customWidth="1"/>
    <col min="3069" max="3071" width="10.7109375" style="8" customWidth="1"/>
    <col min="3072" max="3315" width="9.140625" style="8"/>
    <col min="3316" max="3316" width="14.42578125" style="8" customWidth="1"/>
    <col min="3317" max="3317" width="5.85546875" style="8" customWidth="1"/>
    <col min="3318" max="3318" width="6.7109375" style="8" customWidth="1"/>
    <col min="3319" max="3319" width="5.85546875" style="8" customWidth="1"/>
    <col min="3320" max="3320" width="6.7109375" style="8" customWidth="1"/>
    <col min="3321" max="3321" width="3.5703125" style="8" customWidth="1"/>
    <col min="3322" max="3322" width="7.28515625" style="8" customWidth="1"/>
    <col min="3323" max="3323" width="3" style="8" customWidth="1"/>
    <col min="3324" max="3324" width="1.7109375" style="8" customWidth="1"/>
    <col min="3325" max="3327" width="10.7109375" style="8" customWidth="1"/>
    <col min="3328" max="3571" width="9.140625" style="8"/>
    <col min="3572" max="3572" width="14.42578125" style="8" customWidth="1"/>
    <col min="3573" max="3573" width="5.85546875" style="8" customWidth="1"/>
    <col min="3574" max="3574" width="6.7109375" style="8" customWidth="1"/>
    <col min="3575" max="3575" width="5.85546875" style="8" customWidth="1"/>
    <col min="3576" max="3576" width="6.7109375" style="8" customWidth="1"/>
    <col min="3577" max="3577" width="3.5703125" style="8" customWidth="1"/>
    <col min="3578" max="3578" width="7.28515625" style="8" customWidth="1"/>
    <col min="3579" max="3579" width="3" style="8" customWidth="1"/>
    <col min="3580" max="3580" width="1.7109375" style="8" customWidth="1"/>
    <col min="3581" max="3583" width="10.7109375" style="8" customWidth="1"/>
    <col min="3584" max="3827" width="9.140625" style="8"/>
    <col min="3828" max="3828" width="14.42578125" style="8" customWidth="1"/>
    <col min="3829" max="3829" width="5.85546875" style="8" customWidth="1"/>
    <col min="3830" max="3830" width="6.7109375" style="8" customWidth="1"/>
    <col min="3831" max="3831" width="5.85546875" style="8" customWidth="1"/>
    <col min="3832" max="3832" width="6.7109375" style="8" customWidth="1"/>
    <col min="3833" max="3833" width="3.5703125" style="8" customWidth="1"/>
    <col min="3834" max="3834" width="7.28515625" style="8" customWidth="1"/>
    <col min="3835" max="3835" width="3" style="8" customWidth="1"/>
    <col min="3836" max="3836" width="1.7109375" style="8" customWidth="1"/>
    <col min="3837" max="3839" width="10.7109375" style="8" customWidth="1"/>
    <col min="3840" max="4083" width="9.140625" style="8"/>
    <col min="4084" max="4084" width="14.42578125" style="8" customWidth="1"/>
    <col min="4085" max="4085" width="5.85546875" style="8" customWidth="1"/>
    <col min="4086" max="4086" width="6.7109375" style="8" customWidth="1"/>
    <col min="4087" max="4087" width="5.85546875" style="8" customWidth="1"/>
    <col min="4088" max="4088" width="6.7109375" style="8" customWidth="1"/>
    <col min="4089" max="4089" width="3.5703125" style="8" customWidth="1"/>
    <col min="4090" max="4090" width="7.28515625" style="8" customWidth="1"/>
    <col min="4091" max="4091" width="3" style="8" customWidth="1"/>
    <col min="4092" max="4092" width="1.7109375" style="8" customWidth="1"/>
    <col min="4093" max="4095" width="10.7109375" style="8" customWidth="1"/>
    <col min="4096" max="4339" width="9.140625" style="8"/>
    <col min="4340" max="4340" width="14.42578125" style="8" customWidth="1"/>
    <col min="4341" max="4341" width="5.85546875" style="8" customWidth="1"/>
    <col min="4342" max="4342" width="6.7109375" style="8" customWidth="1"/>
    <col min="4343" max="4343" width="5.85546875" style="8" customWidth="1"/>
    <col min="4344" max="4344" width="6.7109375" style="8" customWidth="1"/>
    <col min="4345" max="4345" width="3.5703125" style="8" customWidth="1"/>
    <col min="4346" max="4346" width="7.28515625" style="8" customWidth="1"/>
    <col min="4347" max="4347" width="3" style="8" customWidth="1"/>
    <col min="4348" max="4348" width="1.7109375" style="8" customWidth="1"/>
    <col min="4349" max="4351" width="10.7109375" style="8" customWidth="1"/>
    <col min="4352" max="4595" width="9.140625" style="8"/>
    <col min="4596" max="4596" width="14.42578125" style="8" customWidth="1"/>
    <col min="4597" max="4597" width="5.85546875" style="8" customWidth="1"/>
    <col min="4598" max="4598" width="6.7109375" style="8" customWidth="1"/>
    <col min="4599" max="4599" width="5.85546875" style="8" customWidth="1"/>
    <col min="4600" max="4600" width="6.7109375" style="8" customWidth="1"/>
    <col min="4601" max="4601" width="3.5703125" style="8" customWidth="1"/>
    <col min="4602" max="4602" width="7.28515625" style="8" customWidth="1"/>
    <col min="4603" max="4603" width="3" style="8" customWidth="1"/>
    <col min="4604" max="4604" width="1.7109375" style="8" customWidth="1"/>
    <col min="4605" max="4607" width="10.7109375" style="8" customWidth="1"/>
    <col min="4608" max="4851" width="9.140625" style="8"/>
    <col min="4852" max="4852" width="14.42578125" style="8" customWidth="1"/>
    <col min="4853" max="4853" width="5.85546875" style="8" customWidth="1"/>
    <col min="4854" max="4854" width="6.7109375" style="8" customWidth="1"/>
    <col min="4855" max="4855" width="5.85546875" style="8" customWidth="1"/>
    <col min="4856" max="4856" width="6.7109375" style="8" customWidth="1"/>
    <col min="4857" max="4857" width="3.5703125" style="8" customWidth="1"/>
    <col min="4858" max="4858" width="7.28515625" style="8" customWidth="1"/>
    <col min="4859" max="4859" width="3" style="8" customWidth="1"/>
    <col min="4860" max="4860" width="1.7109375" style="8" customWidth="1"/>
    <col min="4861" max="4863" width="10.7109375" style="8" customWidth="1"/>
    <col min="4864" max="5107" width="9.140625" style="8"/>
    <col min="5108" max="5108" width="14.42578125" style="8" customWidth="1"/>
    <col min="5109" max="5109" width="5.85546875" style="8" customWidth="1"/>
    <col min="5110" max="5110" width="6.7109375" style="8" customWidth="1"/>
    <col min="5111" max="5111" width="5.85546875" style="8" customWidth="1"/>
    <col min="5112" max="5112" width="6.7109375" style="8" customWidth="1"/>
    <col min="5113" max="5113" width="3.5703125" style="8" customWidth="1"/>
    <col min="5114" max="5114" width="7.28515625" style="8" customWidth="1"/>
    <col min="5115" max="5115" width="3" style="8" customWidth="1"/>
    <col min="5116" max="5116" width="1.7109375" style="8" customWidth="1"/>
    <col min="5117" max="5119" width="10.7109375" style="8" customWidth="1"/>
    <col min="5120" max="5363" width="9.140625" style="8"/>
    <col min="5364" max="5364" width="14.42578125" style="8" customWidth="1"/>
    <col min="5365" max="5365" width="5.85546875" style="8" customWidth="1"/>
    <col min="5366" max="5366" width="6.7109375" style="8" customWidth="1"/>
    <col min="5367" max="5367" width="5.85546875" style="8" customWidth="1"/>
    <col min="5368" max="5368" width="6.7109375" style="8" customWidth="1"/>
    <col min="5369" max="5369" width="3.5703125" style="8" customWidth="1"/>
    <col min="5370" max="5370" width="7.28515625" style="8" customWidth="1"/>
    <col min="5371" max="5371" width="3" style="8" customWidth="1"/>
    <col min="5372" max="5372" width="1.7109375" style="8" customWidth="1"/>
    <col min="5373" max="5375" width="10.7109375" style="8" customWidth="1"/>
    <col min="5376" max="5619" width="9.140625" style="8"/>
    <col min="5620" max="5620" width="14.42578125" style="8" customWidth="1"/>
    <col min="5621" max="5621" width="5.85546875" style="8" customWidth="1"/>
    <col min="5622" max="5622" width="6.7109375" style="8" customWidth="1"/>
    <col min="5623" max="5623" width="5.85546875" style="8" customWidth="1"/>
    <col min="5624" max="5624" width="6.7109375" style="8" customWidth="1"/>
    <col min="5625" max="5625" width="3.5703125" style="8" customWidth="1"/>
    <col min="5626" max="5626" width="7.28515625" style="8" customWidth="1"/>
    <col min="5627" max="5627" width="3" style="8" customWidth="1"/>
    <col min="5628" max="5628" width="1.7109375" style="8" customWidth="1"/>
    <col min="5629" max="5631" width="10.7109375" style="8" customWidth="1"/>
    <col min="5632" max="5875" width="9.140625" style="8"/>
    <col min="5876" max="5876" width="14.42578125" style="8" customWidth="1"/>
    <col min="5877" max="5877" width="5.85546875" style="8" customWidth="1"/>
    <col min="5878" max="5878" width="6.7109375" style="8" customWidth="1"/>
    <col min="5879" max="5879" width="5.85546875" style="8" customWidth="1"/>
    <col min="5880" max="5880" width="6.7109375" style="8" customWidth="1"/>
    <col min="5881" max="5881" width="3.5703125" style="8" customWidth="1"/>
    <col min="5882" max="5882" width="7.28515625" style="8" customWidth="1"/>
    <col min="5883" max="5883" width="3" style="8" customWidth="1"/>
    <col min="5884" max="5884" width="1.7109375" style="8" customWidth="1"/>
    <col min="5885" max="5887" width="10.7109375" style="8" customWidth="1"/>
    <col min="5888" max="6131" width="9.140625" style="8"/>
    <col min="6132" max="6132" width="14.42578125" style="8" customWidth="1"/>
    <col min="6133" max="6133" width="5.85546875" style="8" customWidth="1"/>
    <col min="6134" max="6134" width="6.7109375" style="8" customWidth="1"/>
    <col min="6135" max="6135" width="5.85546875" style="8" customWidth="1"/>
    <col min="6136" max="6136" width="6.7109375" style="8" customWidth="1"/>
    <col min="6137" max="6137" width="3.5703125" style="8" customWidth="1"/>
    <col min="6138" max="6138" width="7.28515625" style="8" customWidth="1"/>
    <col min="6139" max="6139" width="3" style="8" customWidth="1"/>
    <col min="6140" max="6140" width="1.7109375" style="8" customWidth="1"/>
    <col min="6141" max="6143" width="10.7109375" style="8" customWidth="1"/>
    <col min="6144" max="6387" width="9.140625" style="8"/>
    <col min="6388" max="6388" width="14.42578125" style="8" customWidth="1"/>
    <col min="6389" max="6389" width="5.85546875" style="8" customWidth="1"/>
    <col min="6390" max="6390" width="6.7109375" style="8" customWidth="1"/>
    <col min="6391" max="6391" width="5.85546875" style="8" customWidth="1"/>
    <col min="6392" max="6392" width="6.7109375" style="8" customWidth="1"/>
    <col min="6393" max="6393" width="3.5703125" style="8" customWidth="1"/>
    <col min="6394" max="6394" width="7.28515625" style="8" customWidth="1"/>
    <col min="6395" max="6395" width="3" style="8" customWidth="1"/>
    <col min="6396" max="6396" width="1.7109375" style="8" customWidth="1"/>
    <col min="6397" max="6399" width="10.7109375" style="8" customWidth="1"/>
    <col min="6400" max="6643" width="9.140625" style="8"/>
    <col min="6644" max="6644" width="14.42578125" style="8" customWidth="1"/>
    <col min="6645" max="6645" width="5.85546875" style="8" customWidth="1"/>
    <col min="6646" max="6646" width="6.7109375" style="8" customWidth="1"/>
    <col min="6647" max="6647" width="5.85546875" style="8" customWidth="1"/>
    <col min="6648" max="6648" width="6.7109375" style="8" customWidth="1"/>
    <col min="6649" max="6649" width="3.5703125" style="8" customWidth="1"/>
    <col min="6650" max="6650" width="7.28515625" style="8" customWidth="1"/>
    <col min="6651" max="6651" width="3" style="8" customWidth="1"/>
    <col min="6652" max="6652" width="1.7109375" style="8" customWidth="1"/>
    <col min="6653" max="6655" width="10.7109375" style="8" customWidth="1"/>
    <col min="6656" max="6899" width="9.140625" style="8"/>
    <col min="6900" max="6900" width="14.42578125" style="8" customWidth="1"/>
    <col min="6901" max="6901" width="5.85546875" style="8" customWidth="1"/>
    <col min="6902" max="6902" width="6.7109375" style="8" customWidth="1"/>
    <col min="6903" max="6903" width="5.85546875" style="8" customWidth="1"/>
    <col min="6904" max="6904" width="6.7109375" style="8" customWidth="1"/>
    <col min="6905" max="6905" width="3.5703125" style="8" customWidth="1"/>
    <col min="6906" max="6906" width="7.28515625" style="8" customWidth="1"/>
    <col min="6907" max="6907" width="3" style="8" customWidth="1"/>
    <col min="6908" max="6908" width="1.7109375" style="8" customWidth="1"/>
    <col min="6909" max="6911" width="10.7109375" style="8" customWidth="1"/>
    <col min="6912" max="7155" width="9.140625" style="8"/>
    <col min="7156" max="7156" width="14.42578125" style="8" customWidth="1"/>
    <col min="7157" max="7157" width="5.85546875" style="8" customWidth="1"/>
    <col min="7158" max="7158" width="6.7109375" style="8" customWidth="1"/>
    <col min="7159" max="7159" width="5.85546875" style="8" customWidth="1"/>
    <col min="7160" max="7160" width="6.7109375" style="8" customWidth="1"/>
    <col min="7161" max="7161" width="3.5703125" style="8" customWidth="1"/>
    <col min="7162" max="7162" width="7.28515625" style="8" customWidth="1"/>
    <col min="7163" max="7163" width="3" style="8" customWidth="1"/>
    <col min="7164" max="7164" width="1.7109375" style="8" customWidth="1"/>
    <col min="7165" max="7167" width="10.7109375" style="8" customWidth="1"/>
    <col min="7168" max="7411" width="9.140625" style="8"/>
    <col min="7412" max="7412" width="14.42578125" style="8" customWidth="1"/>
    <col min="7413" max="7413" width="5.85546875" style="8" customWidth="1"/>
    <col min="7414" max="7414" width="6.7109375" style="8" customWidth="1"/>
    <col min="7415" max="7415" width="5.85546875" style="8" customWidth="1"/>
    <col min="7416" max="7416" width="6.7109375" style="8" customWidth="1"/>
    <col min="7417" max="7417" width="3.5703125" style="8" customWidth="1"/>
    <col min="7418" max="7418" width="7.28515625" style="8" customWidth="1"/>
    <col min="7419" max="7419" width="3" style="8" customWidth="1"/>
    <col min="7420" max="7420" width="1.7109375" style="8" customWidth="1"/>
    <col min="7421" max="7423" width="10.7109375" style="8" customWidth="1"/>
    <col min="7424" max="7667" width="9.140625" style="8"/>
    <col min="7668" max="7668" width="14.42578125" style="8" customWidth="1"/>
    <col min="7669" max="7669" width="5.85546875" style="8" customWidth="1"/>
    <col min="7670" max="7670" width="6.7109375" style="8" customWidth="1"/>
    <col min="7671" max="7671" width="5.85546875" style="8" customWidth="1"/>
    <col min="7672" max="7672" width="6.7109375" style="8" customWidth="1"/>
    <col min="7673" max="7673" width="3.5703125" style="8" customWidth="1"/>
    <col min="7674" max="7674" width="7.28515625" style="8" customWidth="1"/>
    <col min="7675" max="7675" width="3" style="8" customWidth="1"/>
    <col min="7676" max="7676" width="1.7109375" style="8" customWidth="1"/>
    <col min="7677" max="7679" width="10.7109375" style="8" customWidth="1"/>
    <col min="7680" max="7923" width="9.140625" style="8"/>
    <col min="7924" max="7924" width="14.42578125" style="8" customWidth="1"/>
    <col min="7925" max="7925" width="5.85546875" style="8" customWidth="1"/>
    <col min="7926" max="7926" width="6.7109375" style="8" customWidth="1"/>
    <col min="7927" max="7927" width="5.85546875" style="8" customWidth="1"/>
    <col min="7928" max="7928" width="6.7109375" style="8" customWidth="1"/>
    <col min="7929" max="7929" width="3.5703125" style="8" customWidth="1"/>
    <col min="7930" max="7930" width="7.28515625" style="8" customWidth="1"/>
    <col min="7931" max="7931" width="3" style="8" customWidth="1"/>
    <col min="7932" max="7932" width="1.7109375" style="8" customWidth="1"/>
    <col min="7933" max="7935" width="10.7109375" style="8" customWidth="1"/>
    <col min="7936" max="8179" width="9.140625" style="8"/>
    <col min="8180" max="8180" width="14.42578125" style="8" customWidth="1"/>
    <col min="8181" max="8181" width="5.85546875" style="8" customWidth="1"/>
    <col min="8182" max="8182" width="6.7109375" style="8" customWidth="1"/>
    <col min="8183" max="8183" width="5.85546875" style="8" customWidth="1"/>
    <col min="8184" max="8184" width="6.7109375" style="8" customWidth="1"/>
    <col min="8185" max="8185" width="3.5703125" style="8" customWidth="1"/>
    <col min="8186" max="8186" width="7.28515625" style="8" customWidth="1"/>
    <col min="8187" max="8187" width="3" style="8" customWidth="1"/>
    <col min="8188" max="8188" width="1.7109375" style="8" customWidth="1"/>
    <col min="8189" max="8191" width="10.7109375" style="8" customWidth="1"/>
    <col min="8192" max="8435" width="9.140625" style="8"/>
    <col min="8436" max="8436" width="14.42578125" style="8" customWidth="1"/>
    <col min="8437" max="8437" width="5.85546875" style="8" customWidth="1"/>
    <col min="8438" max="8438" width="6.7109375" style="8" customWidth="1"/>
    <col min="8439" max="8439" width="5.85546875" style="8" customWidth="1"/>
    <col min="8440" max="8440" width="6.7109375" style="8" customWidth="1"/>
    <col min="8441" max="8441" width="3.5703125" style="8" customWidth="1"/>
    <col min="8442" max="8442" width="7.28515625" style="8" customWidth="1"/>
    <col min="8443" max="8443" width="3" style="8" customWidth="1"/>
    <col min="8444" max="8444" width="1.7109375" style="8" customWidth="1"/>
    <col min="8445" max="8447" width="10.7109375" style="8" customWidth="1"/>
    <col min="8448" max="8691" width="9.140625" style="8"/>
    <col min="8692" max="8692" width="14.42578125" style="8" customWidth="1"/>
    <col min="8693" max="8693" width="5.85546875" style="8" customWidth="1"/>
    <col min="8694" max="8694" width="6.7109375" style="8" customWidth="1"/>
    <col min="8695" max="8695" width="5.85546875" style="8" customWidth="1"/>
    <col min="8696" max="8696" width="6.7109375" style="8" customWidth="1"/>
    <col min="8697" max="8697" width="3.5703125" style="8" customWidth="1"/>
    <col min="8698" max="8698" width="7.28515625" style="8" customWidth="1"/>
    <col min="8699" max="8699" width="3" style="8" customWidth="1"/>
    <col min="8700" max="8700" width="1.7109375" style="8" customWidth="1"/>
    <col min="8701" max="8703" width="10.7109375" style="8" customWidth="1"/>
    <col min="8704" max="8947" width="9.140625" style="8"/>
    <col min="8948" max="8948" width="14.42578125" style="8" customWidth="1"/>
    <col min="8949" max="8949" width="5.85546875" style="8" customWidth="1"/>
    <col min="8950" max="8950" width="6.7109375" style="8" customWidth="1"/>
    <col min="8951" max="8951" width="5.85546875" style="8" customWidth="1"/>
    <col min="8952" max="8952" width="6.7109375" style="8" customWidth="1"/>
    <col min="8953" max="8953" width="3.5703125" style="8" customWidth="1"/>
    <col min="8954" max="8954" width="7.28515625" style="8" customWidth="1"/>
    <col min="8955" max="8955" width="3" style="8" customWidth="1"/>
    <col min="8956" max="8956" width="1.7109375" style="8" customWidth="1"/>
    <col min="8957" max="8959" width="10.7109375" style="8" customWidth="1"/>
    <col min="8960" max="9203" width="9.140625" style="8"/>
    <col min="9204" max="9204" width="14.42578125" style="8" customWidth="1"/>
    <col min="9205" max="9205" width="5.85546875" style="8" customWidth="1"/>
    <col min="9206" max="9206" width="6.7109375" style="8" customWidth="1"/>
    <col min="9207" max="9207" width="5.85546875" style="8" customWidth="1"/>
    <col min="9208" max="9208" width="6.7109375" style="8" customWidth="1"/>
    <col min="9209" max="9209" width="3.5703125" style="8" customWidth="1"/>
    <col min="9210" max="9210" width="7.28515625" style="8" customWidth="1"/>
    <col min="9211" max="9211" width="3" style="8" customWidth="1"/>
    <col min="9212" max="9212" width="1.7109375" style="8" customWidth="1"/>
    <col min="9213" max="9215" width="10.7109375" style="8" customWidth="1"/>
    <col min="9216" max="9459" width="9.140625" style="8"/>
    <col min="9460" max="9460" width="14.42578125" style="8" customWidth="1"/>
    <col min="9461" max="9461" width="5.85546875" style="8" customWidth="1"/>
    <col min="9462" max="9462" width="6.7109375" style="8" customWidth="1"/>
    <col min="9463" max="9463" width="5.85546875" style="8" customWidth="1"/>
    <col min="9464" max="9464" width="6.7109375" style="8" customWidth="1"/>
    <col min="9465" max="9465" width="3.5703125" style="8" customWidth="1"/>
    <col min="9466" max="9466" width="7.28515625" style="8" customWidth="1"/>
    <col min="9467" max="9467" width="3" style="8" customWidth="1"/>
    <col min="9468" max="9468" width="1.7109375" style="8" customWidth="1"/>
    <col min="9469" max="9471" width="10.7109375" style="8" customWidth="1"/>
    <col min="9472" max="9715" width="9.140625" style="8"/>
    <col min="9716" max="9716" width="14.42578125" style="8" customWidth="1"/>
    <col min="9717" max="9717" width="5.85546875" style="8" customWidth="1"/>
    <col min="9718" max="9718" width="6.7109375" style="8" customWidth="1"/>
    <col min="9719" max="9719" width="5.85546875" style="8" customWidth="1"/>
    <col min="9720" max="9720" width="6.7109375" style="8" customWidth="1"/>
    <col min="9721" max="9721" width="3.5703125" style="8" customWidth="1"/>
    <col min="9722" max="9722" width="7.28515625" style="8" customWidth="1"/>
    <col min="9723" max="9723" width="3" style="8" customWidth="1"/>
    <col min="9724" max="9724" width="1.7109375" style="8" customWidth="1"/>
    <col min="9725" max="9727" width="10.7109375" style="8" customWidth="1"/>
    <col min="9728" max="9971" width="9.140625" style="8"/>
    <col min="9972" max="9972" width="14.42578125" style="8" customWidth="1"/>
    <col min="9973" max="9973" width="5.85546875" style="8" customWidth="1"/>
    <col min="9974" max="9974" width="6.7109375" style="8" customWidth="1"/>
    <col min="9975" max="9975" width="5.85546875" style="8" customWidth="1"/>
    <col min="9976" max="9976" width="6.7109375" style="8" customWidth="1"/>
    <col min="9977" max="9977" width="3.5703125" style="8" customWidth="1"/>
    <col min="9978" max="9978" width="7.28515625" style="8" customWidth="1"/>
    <col min="9979" max="9979" width="3" style="8" customWidth="1"/>
    <col min="9980" max="9980" width="1.7109375" style="8" customWidth="1"/>
    <col min="9981" max="9983" width="10.7109375" style="8" customWidth="1"/>
    <col min="9984" max="10227" width="9.140625" style="8"/>
    <col min="10228" max="10228" width="14.42578125" style="8" customWidth="1"/>
    <col min="10229" max="10229" width="5.85546875" style="8" customWidth="1"/>
    <col min="10230" max="10230" width="6.7109375" style="8" customWidth="1"/>
    <col min="10231" max="10231" width="5.85546875" style="8" customWidth="1"/>
    <col min="10232" max="10232" width="6.7109375" style="8" customWidth="1"/>
    <col min="10233" max="10233" width="3.5703125" style="8" customWidth="1"/>
    <col min="10234" max="10234" width="7.28515625" style="8" customWidth="1"/>
    <col min="10235" max="10235" width="3" style="8" customWidth="1"/>
    <col min="10236" max="10236" width="1.7109375" style="8" customWidth="1"/>
    <col min="10237" max="10239" width="10.7109375" style="8" customWidth="1"/>
    <col min="10240" max="10483" width="9.140625" style="8"/>
    <col min="10484" max="10484" width="14.42578125" style="8" customWidth="1"/>
    <col min="10485" max="10485" width="5.85546875" style="8" customWidth="1"/>
    <col min="10486" max="10486" width="6.7109375" style="8" customWidth="1"/>
    <col min="10487" max="10487" width="5.85546875" style="8" customWidth="1"/>
    <col min="10488" max="10488" width="6.7109375" style="8" customWidth="1"/>
    <col min="10489" max="10489" width="3.5703125" style="8" customWidth="1"/>
    <col min="10490" max="10490" width="7.28515625" style="8" customWidth="1"/>
    <col min="10491" max="10491" width="3" style="8" customWidth="1"/>
    <col min="10492" max="10492" width="1.7109375" style="8" customWidth="1"/>
    <col min="10493" max="10495" width="10.7109375" style="8" customWidth="1"/>
    <col min="10496" max="10739" width="9.140625" style="8"/>
    <col min="10740" max="10740" width="14.42578125" style="8" customWidth="1"/>
    <col min="10741" max="10741" width="5.85546875" style="8" customWidth="1"/>
    <col min="10742" max="10742" width="6.7109375" style="8" customWidth="1"/>
    <col min="10743" max="10743" width="5.85546875" style="8" customWidth="1"/>
    <col min="10744" max="10744" width="6.7109375" style="8" customWidth="1"/>
    <col min="10745" max="10745" width="3.5703125" style="8" customWidth="1"/>
    <col min="10746" max="10746" width="7.28515625" style="8" customWidth="1"/>
    <col min="10747" max="10747" width="3" style="8" customWidth="1"/>
    <col min="10748" max="10748" width="1.7109375" style="8" customWidth="1"/>
    <col min="10749" max="10751" width="10.7109375" style="8" customWidth="1"/>
    <col min="10752" max="10995" width="9.140625" style="8"/>
    <col min="10996" max="10996" width="14.42578125" style="8" customWidth="1"/>
    <col min="10997" max="10997" width="5.85546875" style="8" customWidth="1"/>
    <col min="10998" max="10998" width="6.7109375" style="8" customWidth="1"/>
    <col min="10999" max="10999" width="5.85546875" style="8" customWidth="1"/>
    <col min="11000" max="11000" width="6.7109375" style="8" customWidth="1"/>
    <col min="11001" max="11001" width="3.5703125" style="8" customWidth="1"/>
    <col min="11002" max="11002" width="7.28515625" style="8" customWidth="1"/>
    <col min="11003" max="11003" width="3" style="8" customWidth="1"/>
    <col min="11004" max="11004" width="1.7109375" style="8" customWidth="1"/>
    <col min="11005" max="11007" width="10.7109375" style="8" customWidth="1"/>
    <col min="11008" max="11251" width="9.140625" style="8"/>
    <col min="11252" max="11252" width="14.42578125" style="8" customWidth="1"/>
    <col min="11253" max="11253" width="5.85546875" style="8" customWidth="1"/>
    <col min="11254" max="11254" width="6.7109375" style="8" customWidth="1"/>
    <col min="11255" max="11255" width="5.85546875" style="8" customWidth="1"/>
    <col min="11256" max="11256" width="6.7109375" style="8" customWidth="1"/>
    <col min="11257" max="11257" width="3.5703125" style="8" customWidth="1"/>
    <col min="11258" max="11258" width="7.28515625" style="8" customWidth="1"/>
    <col min="11259" max="11259" width="3" style="8" customWidth="1"/>
    <col min="11260" max="11260" width="1.7109375" style="8" customWidth="1"/>
    <col min="11261" max="11263" width="10.7109375" style="8" customWidth="1"/>
    <col min="11264" max="11507" width="9.140625" style="8"/>
    <col min="11508" max="11508" width="14.42578125" style="8" customWidth="1"/>
    <col min="11509" max="11509" width="5.85546875" style="8" customWidth="1"/>
    <col min="11510" max="11510" width="6.7109375" style="8" customWidth="1"/>
    <col min="11511" max="11511" width="5.85546875" style="8" customWidth="1"/>
    <col min="11512" max="11512" width="6.7109375" style="8" customWidth="1"/>
    <col min="11513" max="11513" width="3.5703125" style="8" customWidth="1"/>
    <col min="11514" max="11514" width="7.28515625" style="8" customWidth="1"/>
    <col min="11515" max="11515" width="3" style="8" customWidth="1"/>
    <col min="11516" max="11516" width="1.7109375" style="8" customWidth="1"/>
    <col min="11517" max="11519" width="10.7109375" style="8" customWidth="1"/>
    <col min="11520" max="11763" width="9.140625" style="8"/>
    <col min="11764" max="11764" width="14.42578125" style="8" customWidth="1"/>
    <col min="11765" max="11765" width="5.85546875" style="8" customWidth="1"/>
    <col min="11766" max="11766" width="6.7109375" style="8" customWidth="1"/>
    <col min="11767" max="11767" width="5.85546875" style="8" customWidth="1"/>
    <col min="11768" max="11768" width="6.7109375" style="8" customWidth="1"/>
    <col min="11769" max="11769" width="3.5703125" style="8" customWidth="1"/>
    <col min="11770" max="11770" width="7.28515625" style="8" customWidth="1"/>
    <col min="11771" max="11771" width="3" style="8" customWidth="1"/>
    <col min="11772" max="11772" width="1.7109375" style="8" customWidth="1"/>
    <col min="11773" max="11775" width="10.7109375" style="8" customWidth="1"/>
    <col min="11776" max="12019" width="9.140625" style="8"/>
    <col min="12020" max="12020" width="14.42578125" style="8" customWidth="1"/>
    <col min="12021" max="12021" width="5.85546875" style="8" customWidth="1"/>
    <col min="12022" max="12022" width="6.7109375" style="8" customWidth="1"/>
    <col min="12023" max="12023" width="5.85546875" style="8" customWidth="1"/>
    <col min="12024" max="12024" width="6.7109375" style="8" customWidth="1"/>
    <col min="12025" max="12025" width="3.5703125" style="8" customWidth="1"/>
    <col min="12026" max="12026" width="7.28515625" style="8" customWidth="1"/>
    <col min="12027" max="12027" width="3" style="8" customWidth="1"/>
    <col min="12028" max="12028" width="1.7109375" style="8" customWidth="1"/>
    <col min="12029" max="12031" width="10.7109375" style="8" customWidth="1"/>
    <col min="12032" max="12275" width="9.140625" style="8"/>
    <col min="12276" max="12276" width="14.42578125" style="8" customWidth="1"/>
    <col min="12277" max="12277" width="5.85546875" style="8" customWidth="1"/>
    <col min="12278" max="12278" width="6.7109375" style="8" customWidth="1"/>
    <col min="12279" max="12279" width="5.85546875" style="8" customWidth="1"/>
    <col min="12280" max="12280" width="6.7109375" style="8" customWidth="1"/>
    <col min="12281" max="12281" width="3.5703125" style="8" customWidth="1"/>
    <col min="12282" max="12282" width="7.28515625" style="8" customWidth="1"/>
    <col min="12283" max="12283" width="3" style="8" customWidth="1"/>
    <col min="12284" max="12284" width="1.7109375" style="8" customWidth="1"/>
    <col min="12285" max="12287" width="10.7109375" style="8" customWidth="1"/>
    <col min="12288" max="12531" width="9.140625" style="8"/>
    <col min="12532" max="12532" width="14.42578125" style="8" customWidth="1"/>
    <col min="12533" max="12533" width="5.85546875" style="8" customWidth="1"/>
    <col min="12534" max="12534" width="6.7109375" style="8" customWidth="1"/>
    <col min="12535" max="12535" width="5.85546875" style="8" customWidth="1"/>
    <col min="12536" max="12536" width="6.7109375" style="8" customWidth="1"/>
    <col min="12537" max="12537" width="3.5703125" style="8" customWidth="1"/>
    <col min="12538" max="12538" width="7.28515625" style="8" customWidth="1"/>
    <col min="12539" max="12539" width="3" style="8" customWidth="1"/>
    <col min="12540" max="12540" width="1.7109375" style="8" customWidth="1"/>
    <col min="12541" max="12543" width="10.7109375" style="8" customWidth="1"/>
    <col min="12544" max="12787" width="9.140625" style="8"/>
    <col min="12788" max="12788" width="14.42578125" style="8" customWidth="1"/>
    <col min="12789" max="12789" width="5.85546875" style="8" customWidth="1"/>
    <col min="12790" max="12790" width="6.7109375" style="8" customWidth="1"/>
    <col min="12791" max="12791" width="5.85546875" style="8" customWidth="1"/>
    <col min="12792" max="12792" width="6.7109375" style="8" customWidth="1"/>
    <col min="12793" max="12793" width="3.5703125" style="8" customWidth="1"/>
    <col min="12794" max="12794" width="7.28515625" style="8" customWidth="1"/>
    <col min="12795" max="12795" width="3" style="8" customWidth="1"/>
    <col min="12796" max="12796" width="1.7109375" style="8" customWidth="1"/>
    <col min="12797" max="12799" width="10.7109375" style="8" customWidth="1"/>
    <col min="12800" max="13043" width="9.140625" style="8"/>
    <col min="13044" max="13044" width="14.42578125" style="8" customWidth="1"/>
    <col min="13045" max="13045" width="5.85546875" style="8" customWidth="1"/>
    <col min="13046" max="13046" width="6.7109375" style="8" customWidth="1"/>
    <col min="13047" max="13047" width="5.85546875" style="8" customWidth="1"/>
    <col min="13048" max="13048" width="6.7109375" style="8" customWidth="1"/>
    <col min="13049" max="13049" width="3.5703125" style="8" customWidth="1"/>
    <col min="13050" max="13050" width="7.28515625" style="8" customWidth="1"/>
    <col min="13051" max="13051" width="3" style="8" customWidth="1"/>
    <col min="13052" max="13052" width="1.7109375" style="8" customWidth="1"/>
    <col min="13053" max="13055" width="10.7109375" style="8" customWidth="1"/>
    <col min="13056" max="13299" width="9.140625" style="8"/>
    <col min="13300" max="13300" width="14.42578125" style="8" customWidth="1"/>
    <col min="13301" max="13301" width="5.85546875" style="8" customWidth="1"/>
    <col min="13302" max="13302" width="6.7109375" style="8" customWidth="1"/>
    <col min="13303" max="13303" width="5.85546875" style="8" customWidth="1"/>
    <col min="13304" max="13304" width="6.7109375" style="8" customWidth="1"/>
    <col min="13305" max="13305" width="3.5703125" style="8" customWidth="1"/>
    <col min="13306" max="13306" width="7.28515625" style="8" customWidth="1"/>
    <col min="13307" max="13307" width="3" style="8" customWidth="1"/>
    <col min="13308" max="13308" width="1.7109375" style="8" customWidth="1"/>
    <col min="13309" max="13311" width="10.7109375" style="8" customWidth="1"/>
    <col min="13312" max="13555" width="9.140625" style="8"/>
    <col min="13556" max="13556" width="14.42578125" style="8" customWidth="1"/>
    <col min="13557" max="13557" width="5.85546875" style="8" customWidth="1"/>
    <col min="13558" max="13558" width="6.7109375" style="8" customWidth="1"/>
    <col min="13559" max="13559" width="5.85546875" style="8" customWidth="1"/>
    <col min="13560" max="13560" width="6.7109375" style="8" customWidth="1"/>
    <col min="13561" max="13561" width="3.5703125" style="8" customWidth="1"/>
    <col min="13562" max="13562" width="7.28515625" style="8" customWidth="1"/>
    <col min="13563" max="13563" width="3" style="8" customWidth="1"/>
    <col min="13564" max="13564" width="1.7109375" style="8" customWidth="1"/>
    <col min="13565" max="13567" width="10.7109375" style="8" customWidth="1"/>
    <col min="13568" max="13811" width="9.140625" style="8"/>
    <col min="13812" max="13812" width="14.42578125" style="8" customWidth="1"/>
    <col min="13813" max="13813" width="5.85546875" style="8" customWidth="1"/>
    <col min="13814" max="13814" width="6.7109375" style="8" customWidth="1"/>
    <col min="13815" max="13815" width="5.85546875" style="8" customWidth="1"/>
    <col min="13816" max="13816" width="6.7109375" style="8" customWidth="1"/>
    <col min="13817" max="13817" width="3.5703125" style="8" customWidth="1"/>
    <col min="13818" max="13818" width="7.28515625" style="8" customWidth="1"/>
    <col min="13819" max="13819" width="3" style="8" customWidth="1"/>
    <col min="13820" max="13820" width="1.7109375" style="8" customWidth="1"/>
    <col min="13821" max="13823" width="10.7109375" style="8" customWidth="1"/>
    <col min="13824" max="14067" width="9.140625" style="8"/>
    <col min="14068" max="14068" width="14.42578125" style="8" customWidth="1"/>
    <col min="14069" max="14069" width="5.85546875" style="8" customWidth="1"/>
    <col min="14070" max="14070" width="6.7109375" style="8" customWidth="1"/>
    <col min="14071" max="14071" width="5.85546875" style="8" customWidth="1"/>
    <col min="14072" max="14072" width="6.7109375" style="8" customWidth="1"/>
    <col min="14073" max="14073" width="3.5703125" style="8" customWidth="1"/>
    <col min="14074" max="14074" width="7.28515625" style="8" customWidth="1"/>
    <col min="14075" max="14075" width="3" style="8" customWidth="1"/>
    <col min="14076" max="14076" width="1.7109375" style="8" customWidth="1"/>
    <col min="14077" max="14079" width="10.7109375" style="8" customWidth="1"/>
    <col min="14080" max="14323" width="9.140625" style="8"/>
    <col min="14324" max="14324" width="14.42578125" style="8" customWidth="1"/>
    <col min="14325" max="14325" width="5.85546875" style="8" customWidth="1"/>
    <col min="14326" max="14326" width="6.7109375" style="8" customWidth="1"/>
    <col min="14327" max="14327" width="5.85546875" style="8" customWidth="1"/>
    <col min="14328" max="14328" width="6.7109375" style="8" customWidth="1"/>
    <col min="14329" max="14329" width="3.5703125" style="8" customWidth="1"/>
    <col min="14330" max="14330" width="7.28515625" style="8" customWidth="1"/>
    <col min="14331" max="14331" width="3" style="8" customWidth="1"/>
    <col min="14332" max="14332" width="1.7109375" style="8" customWidth="1"/>
    <col min="14333" max="14335" width="10.7109375" style="8" customWidth="1"/>
    <col min="14336" max="14579" width="9.140625" style="8"/>
    <col min="14580" max="14580" width="14.42578125" style="8" customWidth="1"/>
    <col min="14581" max="14581" width="5.85546875" style="8" customWidth="1"/>
    <col min="14582" max="14582" width="6.7109375" style="8" customWidth="1"/>
    <col min="14583" max="14583" width="5.85546875" style="8" customWidth="1"/>
    <col min="14584" max="14584" width="6.7109375" style="8" customWidth="1"/>
    <col min="14585" max="14585" width="3.5703125" style="8" customWidth="1"/>
    <col min="14586" max="14586" width="7.28515625" style="8" customWidth="1"/>
    <col min="14587" max="14587" width="3" style="8" customWidth="1"/>
    <col min="14588" max="14588" width="1.7109375" style="8" customWidth="1"/>
    <col min="14589" max="14591" width="10.7109375" style="8" customWidth="1"/>
    <col min="14592" max="14835" width="9.140625" style="8"/>
    <col min="14836" max="14836" width="14.42578125" style="8" customWidth="1"/>
    <col min="14837" max="14837" width="5.85546875" style="8" customWidth="1"/>
    <col min="14838" max="14838" width="6.7109375" style="8" customWidth="1"/>
    <col min="14839" max="14839" width="5.85546875" style="8" customWidth="1"/>
    <col min="14840" max="14840" width="6.7109375" style="8" customWidth="1"/>
    <col min="14841" max="14841" width="3.5703125" style="8" customWidth="1"/>
    <col min="14842" max="14842" width="7.28515625" style="8" customWidth="1"/>
    <col min="14843" max="14843" width="3" style="8" customWidth="1"/>
    <col min="14844" max="14844" width="1.7109375" style="8" customWidth="1"/>
    <col min="14845" max="14847" width="10.7109375" style="8" customWidth="1"/>
    <col min="14848" max="15091" width="9.140625" style="8"/>
    <col min="15092" max="15092" width="14.42578125" style="8" customWidth="1"/>
    <col min="15093" max="15093" width="5.85546875" style="8" customWidth="1"/>
    <col min="15094" max="15094" width="6.7109375" style="8" customWidth="1"/>
    <col min="15095" max="15095" width="5.85546875" style="8" customWidth="1"/>
    <col min="15096" max="15096" width="6.7109375" style="8" customWidth="1"/>
    <col min="15097" max="15097" width="3.5703125" style="8" customWidth="1"/>
    <col min="15098" max="15098" width="7.28515625" style="8" customWidth="1"/>
    <col min="15099" max="15099" width="3" style="8" customWidth="1"/>
    <col min="15100" max="15100" width="1.7109375" style="8" customWidth="1"/>
    <col min="15101" max="15103" width="10.7109375" style="8" customWidth="1"/>
    <col min="15104" max="15347" width="9.140625" style="8"/>
    <col min="15348" max="15348" width="14.42578125" style="8" customWidth="1"/>
    <col min="15349" max="15349" width="5.85546875" style="8" customWidth="1"/>
    <col min="15350" max="15350" width="6.7109375" style="8" customWidth="1"/>
    <col min="15351" max="15351" width="5.85546875" style="8" customWidth="1"/>
    <col min="15352" max="15352" width="6.7109375" style="8" customWidth="1"/>
    <col min="15353" max="15353" width="3.5703125" style="8" customWidth="1"/>
    <col min="15354" max="15354" width="7.28515625" style="8" customWidth="1"/>
    <col min="15355" max="15355" width="3" style="8" customWidth="1"/>
    <col min="15356" max="15356" width="1.7109375" style="8" customWidth="1"/>
    <col min="15357" max="15359" width="10.7109375" style="8" customWidth="1"/>
    <col min="15360" max="15603" width="9.140625" style="8"/>
    <col min="15604" max="15604" width="14.42578125" style="8" customWidth="1"/>
    <col min="15605" max="15605" width="5.85546875" style="8" customWidth="1"/>
    <col min="15606" max="15606" width="6.7109375" style="8" customWidth="1"/>
    <col min="15607" max="15607" width="5.85546875" style="8" customWidth="1"/>
    <col min="15608" max="15608" width="6.7109375" style="8" customWidth="1"/>
    <col min="15609" max="15609" width="3.5703125" style="8" customWidth="1"/>
    <col min="15610" max="15610" width="7.28515625" style="8" customWidth="1"/>
    <col min="15611" max="15611" width="3" style="8" customWidth="1"/>
    <col min="15612" max="15612" width="1.7109375" style="8" customWidth="1"/>
    <col min="15613" max="15615" width="10.7109375" style="8" customWidth="1"/>
    <col min="15616" max="15859" width="9.140625" style="8"/>
    <col min="15860" max="15860" width="14.42578125" style="8" customWidth="1"/>
    <col min="15861" max="15861" width="5.85546875" style="8" customWidth="1"/>
    <col min="15862" max="15862" width="6.7109375" style="8" customWidth="1"/>
    <col min="15863" max="15863" width="5.85546875" style="8" customWidth="1"/>
    <col min="15864" max="15864" width="6.7109375" style="8" customWidth="1"/>
    <col min="15865" max="15865" width="3.5703125" style="8" customWidth="1"/>
    <col min="15866" max="15866" width="7.28515625" style="8" customWidth="1"/>
    <col min="15867" max="15867" width="3" style="8" customWidth="1"/>
    <col min="15868" max="15868" width="1.7109375" style="8" customWidth="1"/>
    <col min="15869" max="15871" width="10.7109375" style="8" customWidth="1"/>
    <col min="15872" max="16115" width="9.140625" style="8"/>
    <col min="16116" max="16116" width="14.42578125" style="8" customWidth="1"/>
    <col min="16117" max="16117" width="5.85546875" style="8" customWidth="1"/>
    <col min="16118" max="16118" width="6.7109375" style="8" customWidth="1"/>
    <col min="16119" max="16119" width="5.85546875" style="8" customWidth="1"/>
    <col min="16120" max="16120" width="6.7109375" style="8" customWidth="1"/>
    <col min="16121" max="16121" width="3.5703125" style="8" customWidth="1"/>
    <col min="16122" max="16122" width="7.28515625" style="8" customWidth="1"/>
    <col min="16123" max="16123" width="3" style="8" customWidth="1"/>
    <col min="16124" max="16124" width="1.7109375" style="8" customWidth="1"/>
    <col min="16125" max="16127" width="10.7109375" style="8" customWidth="1"/>
    <col min="16128" max="16384" width="9.140625" style="8"/>
  </cols>
  <sheetData>
    <row r="1" spans="1:13" ht="24" customHeight="1" x14ac:dyDescent="0.25">
      <c r="A1" s="153" t="s">
        <v>68</v>
      </c>
      <c r="B1" s="154"/>
      <c r="C1" s="154"/>
      <c r="D1" s="154"/>
      <c r="E1" s="154"/>
      <c r="F1" s="154"/>
      <c r="G1" s="154"/>
      <c r="H1" s="154"/>
      <c r="I1" s="154"/>
      <c r="J1" s="154"/>
      <c r="K1" s="154"/>
      <c r="L1" s="155"/>
    </row>
    <row r="2" spans="1:13" ht="20.100000000000001" customHeight="1" x14ac:dyDescent="0.25">
      <c r="A2" s="57" t="s">
        <v>69</v>
      </c>
      <c r="B2" s="51"/>
      <c r="C2" s="51"/>
      <c r="D2" s="51"/>
      <c r="E2" s="51"/>
      <c r="F2" s="51"/>
      <c r="G2" s="51"/>
      <c r="H2" s="51"/>
      <c r="I2" s="51"/>
      <c r="J2" s="51"/>
      <c r="K2" s="20"/>
      <c r="L2" s="58"/>
    </row>
    <row r="3" spans="1:13" ht="81" customHeight="1" x14ac:dyDescent="0.25">
      <c r="A3" s="59" t="s">
        <v>0</v>
      </c>
      <c r="B3" s="139" t="s">
        <v>22</v>
      </c>
      <c r="C3" s="139"/>
      <c r="D3" s="139"/>
      <c r="E3" s="139"/>
      <c r="F3" s="139"/>
      <c r="G3" s="139"/>
      <c r="H3" s="139"/>
      <c r="I3" s="21"/>
      <c r="J3" s="53" t="s">
        <v>2</v>
      </c>
      <c r="K3" s="157">
        <v>2026</v>
      </c>
      <c r="L3" s="158"/>
    </row>
    <row r="4" spans="1:13" ht="66" customHeight="1" x14ac:dyDescent="0.25">
      <c r="A4" s="59" t="s">
        <v>3</v>
      </c>
      <c r="B4" s="139" t="s">
        <v>23</v>
      </c>
      <c r="C4" s="139"/>
      <c r="D4" s="139"/>
      <c r="E4" s="139"/>
      <c r="F4" s="139"/>
      <c r="G4" s="139"/>
      <c r="H4" s="139"/>
      <c r="I4" s="21"/>
      <c r="J4" s="53" t="s">
        <v>5</v>
      </c>
      <c r="K4" s="140"/>
      <c r="L4" s="141"/>
    </row>
    <row r="5" spans="1:13" ht="26.25" customHeight="1" x14ac:dyDescent="0.25">
      <c r="A5" s="59" t="s">
        <v>6</v>
      </c>
      <c r="B5" s="139" t="s">
        <v>24</v>
      </c>
      <c r="C5" s="139"/>
      <c r="D5" s="139"/>
      <c r="E5" s="139"/>
      <c r="F5" s="139"/>
      <c r="G5" s="139"/>
      <c r="H5" s="139"/>
      <c r="I5" s="21"/>
      <c r="J5" s="53" t="s">
        <v>8</v>
      </c>
      <c r="K5" s="142"/>
      <c r="L5" s="119"/>
    </row>
    <row r="6" spans="1:13" ht="15.75" customHeight="1" x14ac:dyDescent="0.25">
      <c r="A6" s="60" t="s">
        <v>9</v>
      </c>
      <c r="B6" s="54"/>
      <c r="C6" s="54"/>
      <c r="D6" s="54"/>
      <c r="E6" s="54"/>
      <c r="F6" s="54"/>
      <c r="G6" s="54"/>
      <c r="H6" s="54"/>
      <c r="I6" s="54" t="s">
        <v>10</v>
      </c>
      <c r="J6" s="54"/>
      <c r="K6" s="55" t="s">
        <v>61</v>
      </c>
      <c r="L6" s="61" t="s">
        <v>11</v>
      </c>
    </row>
    <row r="7" spans="1:13" ht="14.25" x14ac:dyDescent="0.25">
      <c r="A7" s="62" t="s">
        <v>70</v>
      </c>
      <c r="B7" s="139" t="s">
        <v>71</v>
      </c>
      <c r="C7" s="139"/>
      <c r="D7" s="139"/>
      <c r="E7" s="139"/>
      <c r="F7" s="139"/>
      <c r="G7" s="139"/>
      <c r="H7" s="139"/>
      <c r="I7" s="21" t="s">
        <v>25</v>
      </c>
      <c r="J7" s="53" t="s">
        <v>70</v>
      </c>
      <c r="K7" s="22">
        <v>0.9</v>
      </c>
      <c r="L7" s="63">
        <v>0.4</v>
      </c>
    </row>
    <row r="8" spans="1:13" ht="14.25" x14ac:dyDescent="0.25">
      <c r="A8" s="62" t="s">
        <v>72</v>
      </c>
      <c r="B8" s="139" t="s">
        <v>73</v>
      </c>
      <c r="C8" s="139"/>
      <c r="D8" s="139"/>
      <c r="E8" s="139"/>
      <c r="F8" s="139"/>
      <c r="G8" s="139"/>
      <c r="H8" s="139"/>
      <c r="I8" s="21"/>
      <c r="J8" s="53" t="s">
        <v>72</v>
      </c>
      <c r="K8" s="22">
        <f>K7*2.5</f>
        <v>2.25</v>
      </c>
      <c r="L8" s="63">
        <f>L7*2.5</f>
        <v>1</v>
      </c>
    </row>
    <row r="9" spans="1:13" ht="16.5" customHeight="1" x14ac:dyDescent="0.25">
      <c r="A9" s="62" t="s">
        <v>74</v>
      </c>
      <c r="B9" s="139" t="s">
        <v>26</v>
      </c>
      <c r="C9" s="139"/>
      <c r="D9" s="139"/>
      <c r="E9" s="139"/>
      <c r="F9" s="139"/>
      <c r="G9" s="139"/>
      <c r="H9" s="139"/>
      <c r="I9" s="21" t="s">
        <v>27</v>
      </c>
      <c r="J9" s="53" t="s">
        <v>74</v>
      </c>
      <c r="K9" s="22">
        <v>31</v>
      </c>
      <c r="L9" s="67">
        <v>31</v>
      </c>
    </row>
    <row r="10" spans="1:13" ht="15.95" customHeight="1" x14ac:dyDescent="0.25">
      <c r="A10" s="62" t="s">
        <v>75</v>
      </c>
      <c r="B10" s="139" t="s">
        <v>28</v>
      </c>
      <c r="C10" s="139"/>
      <c r="D10" s="139"/>
      <c r="E10" s="139"/>
      <c r="F10" s="139"/>
      <c r="G10" s="139"/>
      <c r="H10" s="139"/>
      <c r="I10" s="21" t="s">
        <v>27</v>
      </c>
      <c r="J10" s="53" t="s">
        <v>75</v>
      </c>
      <c r="K10" s="23">
        <v>25</v>
      </c>
      <c r="L10" s="67">
        <v>25</v>
      </c>
    </row>
    <row r="11" spans="1:13" ht="27" customHeight="1" x14ac:dyDescent="0.25">
      <c r="A11" s="62" t="s">
        <v>29</v>
      </c>
      <c r="B11" s="139" t="s">
        <v>30</v>
      </c>
      <c r="C11" s="139"/>
      <c r="D11" s="139"/>
      <c r="E11" s="139"/>
      <c r="F11" s="139"/>
      <c r="G11" s="139"/>
      <c r="H11" s="139"/>
      <c r="I11" s="21" t="s">
        <v>31</v>
      </c>
      <c r="J11" s="53" t="s">
        <v>29</v>
      </c>
      <c r="K11" s="97">
        <v>50000</v>
      </c>
      <c r="L11" s="98">
        <v>50000</v>
      </c>
      <c r="M11" s="11"/>
    </row>
    <row r="12" spans="1:13" ht="21" customHeight="1" x14ac:dyDescent="0.25">
      <c r="A12" s="62" t="s">
        <v>76</v>
      </c>
      <c r="B12" s="139" t="s">
        <v>32</v>
      </c>
      <c r="C12" s="139"/>
      <c r="D12" s="139"/>
      <c r="E12" s="139"/>
      <c r="F12" s="139"/>
      <c r="G12" s="139"/>
      <c r="H12" s="139"/>
      <c r="I12" s="21" t="s">
        <v>27</v>
      </c>
      <c r="J12" s="53" t="s">
        <v>77</v>
      </c>
      <c r="K12" s="24">
        <v>0.46</v>
      </c>
      <c r="L12" s="64">
        <f>K12</f>
        <v>0.46</v>
      </c>
      <c r="M12" s="11"/>
    </row>
    <row r="13" spans="1:13" ht="15.95" customHeight="1" x14ac:dyDescent="0.25">
      <c r="A13" s="62" t="s">
        <v>78</v>
      </c>
      <c r="B13" s="139" t="s">
        <v>33</v>
      </c>
      <c r="C13" s="139"/>
      <c r="D13" s="139"/>
      <c r="E13" s="139"/>
      <c r="F13" s="139"/>
      <c r="G13" s="139"/>
      <c r="H13" s="139"/>
      <c r="I13" s="21"/>
      <c r="J13" s="53" t="s">
        <v>78</v>
      </c>
      <c r="K13" s="25">
        <f>K11*K12</f>
        <v>23000</v>
      </c>
      <c r="L13" s="65">
        <f t="shared" ref="L13" si="0">L11*L12</f>
        <v>23000</v>
      </c>
      <c r="M13" s="11"/>
    </row>
    <row r="14" spans="1:13" ht="15.95" customHeight="1" x14ac:dyDescent="0.25">
      <c r="A14" s="62" t="s">
        <v>79</v>
      </c>
      <c r="B14" s="139" t="s">
        <v>34</v>
      </c>
      <c r="C14" s="139"/>
      <c r="D14" s="139"/>
      <c r="E14" s="139"/>
      <c r="F14" s="139"/>
      <c r="G14" s="139"/>
      <c r="H14" s="139"/>
      <c r="I14" s="21"/>
      <c r="J14" s="53" t="s">
        <v>79</v>
      </c>
      <c r="K14" s="25">
        <f>K11*(1-K12)</f>
        <v>27000</v>
      </c>
      <c r="L14" s="65">
        <f t="shared" ref="L14" si="1">L11*(1-L12)</f>
        <v>27000</v>
      </c>
      <c r="M14" s="11"/>
    </row>
    <row r="15" spans="1:13" ht="15" customHeight="1" x14ac:dyDescent="0.25">
      <c r="A15" s="62" t="s">
        <v>35</v>
      </c>
      <c r="B15" s="139" t="s">
        <v>36</v>
      </c>
      <c r="C15" s="139"/>
      <c r="D15" s="139"/>
      <c r="E15" s="139"/>
      <c r="F15" s="139"/>
      <c r="G15" s="139"/>
      <c r="H15" s="21"/>
      <c r="I15" s="21" t="s">
        <v>27</v>
      </c>
      <c r="J15" s="53" t="s">
        <v>35</v>
      </c>
      <c r="K15" s="20">
        <f>K9-K10</f>
        <v>6</v>
      </c>
      <c r="L15" s="99">
        <f>L9-L10</f>
        <v>6</v>
      </c>
    </row>
    <row r="16" spans="1:13" ht="26.1" customHeight="1" x14ac:dyDescent="0.25">
      <c r="A16" s="62" t="s">
        <v>17</v>
      </c>
      <c r="B16" s="139" t="s">
        <v>18</v>
      </c>
      <c r="C16" s="139"/>
      <c r="D16" s="139"/>
      <c r="E16" s="139"/>
      <c r="F16" s="139"/>
      <c r="G16" s="139"/>
      <c r="H16" s="139"/>
      <c r="I16" s="21" t="s">
        <v>37</v>
      </c>
      <c r="J16" s="53" t="s">
        <v>17</v>
      </c>
      <c r="K16" s="23">
        <v>453.6</v>
      </c>
      <c r="L16" s="67">
        <f>K16</f>
        <v>453.6</v>
      </c>
    </row>
    <row r="17" spans="1:13" ht="14.25" customHeight="1" x14ac:dyDescent="0.25">
      <c r="A17" s="122" t="s">
        <v>38</v>
      </c>
      <c r="B17" s="123"/>
      <c r="C17" s="123"/>
      <c r="D17" s="123"/>
      <c r="E17" s="123"/>
      <c r="F17" s="123"/>
      <c r="G17" s="123"/>
      <c r="H17" s="123"/>
      <c r="I17" s="56"/>
      <c r="J17" s="56"/>
      <c r="K17" s="55" t="s">
        <v>61</v>
      </c>
      <c r="L17" s="66" t="s">
        <v>11</v>
      </c>
    </row>
    <row r="18" spans="1:13" ht="30.75" customHeight="1" x14ac:dyDescent="0.25">
      <c r="A18" s="62" t="s">
        <v>80</v>
      </c>
      <c r="B18" s="139" t="s">
        <v>39</v>
      </c>
      <c r="C18" s="139"/>
      <c r="D18" s="139"/>
      <c r="E18" s="139"/>
      <c r="F18" s="139"/>
      <c r="G18" s="139"/>
      <c r="H18" s="21"/>
      <c r="I18" s="21"/>
      <c r="J18" s="53" t="s">
        <v>40</v>
      </c>
      <c r="K18" s="23">
        <f>(K9-K10)/3600*K8*K13</f>
        <v>86.25</v>
      </c>
      <c r="L18" s="63">
        <f>(L9-L10)/3600*L8*L13</f>
        <v>38.333333333333336</v>
      </c>
    </row>
    <row r="19" spans="1:13" ht="38.25" customHeight="1" x14ac:dyDescent="0.25">
      <c r="A19" s="62" t="s">
        <v>81</v>
      </c>
      <c r="B19" s="139" t="s">
        <v>41</v>
      </c>
      <c r="C19" s="139"/>
      <c r="D19" s="139"/>
      <c r="E19" s="139"/>
      <c r="F19" s="139"/>
      <c r="G19" s="139"/>
      <c r="H19" s="139"/>
      <c r="I19" s="21"/>
      <c r="J19" s="53" t="s">
        <v>42</v>
      </c>
      <c r="K19" s="22">
        <f>(K9-K10)/3600*K8*K14</f>
        <v>101.25000000000001</v>
      </c>
      <c r="L19" s="67">
        <f>(L9-L10)/3600*L8*L14</f>
        <v>45</v>
      </c>
      <c r="M19" s="12"/>
    </row>
    <row r="20" spans="1:13" ht="19.5" customHeight="1" x14ac:dyDescent="0.25">
      <c r="A20" s="120" t="s">
        <v>19</v>
      </c>
      <c r="B20" s="121"/>
      <c r="C20" s="121"/>
      <c r="D20" s="121"/>
      <c r="E20" s="121"/>
      <c r="F20" s="121"/>
      <c r="G20" s="121"/>
      <c r="H20" s="121"/>
      <c r="I20" s="121"/>
      <c r="J20" s="121"/>
      <c r="K20" s="52" t="s">
        <v>43</v>
      </c>
      <c r="L20" s="68" t="s">
        <v>11</v>
      </c>
    </row>
    <row r="21" spans="1:13" ht="28.5" customHeight="1" x14ac:dyDescent="0.25">
      <c r="A21" s="135" t="s">
        <v>44</v>
      </c>
      <c r="B21" s="136"/>
      <c r="C21" s="136"/>
      <c r="D21" s="136"/>
      <c r="E21" s="136"/>
      <c r="F21" s="136"/>
      <c r="G21" s="136"/>
      <c r="H21" s="136"/>
      <c r="I21" s="121" t="s">
        <v>20</v>
      </c>
      <c r="J21" s="133"/>
      <c r="K21" s="69">
        <f>ROUND(((K18+K19)/K16),2)</f>
        <v>0.41</v>
      </c>
      <c r="L21" s="72">
        <f>ROUND(((L18+L19)/L16),2)</f>
        <v>0.18</v>
      </c>
      <c r="M21" s="14"/>
    </row>
    <row r="22" spans="1:13" ht="35.25" customHeight="1" x14ac:dyDescent="0.25">
      <c r="A22" s="135"/>
      <c r="B22" s="136"/>
      <c r="C22" s="136"/>
      <c r="D22" s="136"/>
      <c r="E22" s="136"/>
      <c r="F22" s="136"/>
      <c r="G22" s="136"/>
      <c r="H22" s="136"/>
      <c r="I22" s="121" t="s">
        <v>21</v>
      </c>
      <c r="J22" s="134"/>
      <c r="K22" s="70">
        <f>(K21/2000)</f>
        <v>2.05E-4</v>
      </c>
      <c r="L22" s="71">
        <f>(L21/2000)</f>
        <v>8.9999999999999992E-5</v>
      </c>
      <c r="M22" s="14"/>
    </row>
    <row r="23" spans="1:13" ht="23.25" customHeight="1" thickBot="1" x14ac:dyDescent="0.25">
      <c r="A23" s="137" t="s">
        <v>82</v>
      </c>
      <c r="B23" s="138"/>
      <c r="C23" s="138"/>
      <c r="D23" s="138"/>
      <c r="E23" s="138"/>
      <c r="F23" s="138"/>
      <c r="G23" s="138"/>
      <c r="H23" s="138"/>
      <c r="I23" s="32"/>
      <c r="J23" s="32"/>
      <c r="K23" s="32"/>
      <c r="L23" s="94"/>
    </row>
    <row r="24" spans="1:13" ht="12.75" x14ac:dyDescent="0.25">
      <c r="A24" s="21"/>
      <c r="B24" s="21"/>
      <c r="C24" s="21"/>
      <c r="D24" s="21"/>
      <c r="E24" s="21"/>
      <c r="F24" s="21"/>
      <c r="G24" s="21"/>
      <c r="H24" s="21"/>
      <c r="I24" s="21"/>
      <c r="J24" s="21"/>
      <c r="K24" s="20"/>
      <c r="L24" s="26"/>
    </row>
    <row r="25" spans="1:13" ht="12.75" x14ac:dyDescent="0.25">
      <c r="A25" s="27" t="s">
        <v>45</v>
      </c>
      <c r="B25" s="21"/>
      <c r="C25" s="21"/>
      <c r="D25" s="21"/>
      <c r="E25" s="21"/>
      <c r="F25" s="21"/>
      <c r="G25" s="21"/>
      <c r="H25" s="21"/>
      <c r="I25" s="21"/>
      <c r="J25" s="21"/>
      <c r="K25" s="20"/>
      <c r="L25" s="26"/>
    </row>
    <row r="26" spans="1:13" ht="3.75" customHeight="1" thickBot="1" x14ac:dyDescent="0.3">
      <c r="A26" s="21"/>
      <c r="B26" s="21"/>
      <c r="C26" s="21"/>
      <c r="D26" s="21"/>
      <c r="E26" s="21"/>
      <c r="F26" s="21"/>
      <c r="G26" s="21"/>
      <c r="H26" s="21"/>
      <c r="I26" s="21"/>
      <c r="J26" s="21"/>
      <c r="K26" s="20"/>
      <c r="L26" s="26"/>
    </row>
    <row r="27" spans="1:13" ht="25.5" customHeight="1" x14ac:dyDescent="0.25">
      <c r="A27" s="124" t="s">
        <v>46</v>
      </c>
      <c r="B27" s="125"/>
      <c r="C27" s="125"/>
      <c r="D27" s="125"/>
      <c r="E27" s="125"/>
      <c r="F27" s="125"/>
      <c r="G27" s="125"/>
      <c r="H27" s="126"/>
      <c r="I27" s="95" t="s">
        <v>47</v>
      </c>
      <c r="J27" s="95" t="s">
        <v>48</v>
      </c>
      <c r="K27" s="96" t="s">
        <v>49</v>
      </c>
      <c r="L27" s="26"/>
    </row>
    <row r="28" spans="1:13" ht="12.75" customHeight="1" x14ac:dyDescent="0.2">
      <c r="A28" s="127" t="s">
        <v>50</v>
      </c>
      <c r="B28" s="128"/>
      <c r="C28" s="128"/>
      <c r="D28" s="128"/>
      <c r="E28" s="128"/>
      <c r="F28" s="128"/>
      <c r="G28" s="128"/>
      <c r="H28" s="129"/>
      <c r="I28" s="28" t="s">
        <v>51</v>
      </c>
      <c r="J28" s="28">
        <v>31</v>
      </c>
      <c r="K28" s="29">
        <v>27</v>
      </c>
      <c r="L28" s="26"/>
    </row>
    <row r="29" spans="1:13" ht="12.75" customHeight="1" x14ac:dyDescent="0.2">
      <c r="A29" s="127" t="s">
        <v>52</v>
      </c>
      <c r="B29" s="128"/>
      <c r="C29" s="128"/>
      <c r="D29" s="128"/>
      <c r="E29" s="128"/>
      <c r="F29" s="128"/>
      <c r="G29" s="128"/>
      <c r="H29" s="129"/>
      <c r="I29" s="28" t="s">
        <v>53</v>
      </c>
      <c r="J29" s="28">
        <v>31</v>
      </c>
      <c r="K29" s="29">
        <v>25</v>
      </c>
      <c r="L29" s="26"/>
    </row>
    <row r="30" spans="1:13" ht="12.75" customHeight="1" x14ac:dyDescent="0.2">
      <c r="A30" s="127" t="s">
        <v>54</v>
      </c>
      <c r="B30" s="128"/>
      <c r="C30" s="128"/>
      <c r="D30" s="128"/>
      <c r="E30" s="128"/>
      <c r="F30" s="128"/>
      <c r="G30" s="128"/>
      <c r="H30" s="129"/>
      <c r="I30" s="28" t="s">
        <v>55</v>
      </c>
      <c r="J30" s="28">
        <v>31</v>
      </c>
      <c r="K30" s="29">
        <v>23</v>
      </c>
      <c r="L30" s="26"/>
    </row>
    <row r="31" spans="1:13" ht="13.5" customHeight="1" thickBot="1" x14ac:dyDescent="0.25">
      <c r="A31" s="130" t="s">
        <v>56</v>
      </c>
      <c r="B31" s="131"/>
      <c r="C31" s="131"/>
      <c r="D31" s="131"/>
      <c r="E31" s="131"/>
      <c r="F31" s="131"/>
      <c r="G31" s="131"/>
      <c r="H31" s="132"/>
      <c r="I31" s="30" t="s">
        <v>57</v>
      </c>
      <c r="J31" s="30">
        <v>31</v>
      </c>
      <c r="K31" s="31">
        <v>21</v>
      </c>
      <c r="L31" s="26"/>
    </row>
  </sheetData>
  <mergeCells count="30">
    <mergeCell ref="B12:H12"/>
    <mergeCell ref="A1:L1"/>
    <mergeCell ref="B3:H3"/>
    <mergeCell ref="K3:L3"/>
    <mergeCell ref="B4:H4"/>
    <mergeCell ref="K4:L4"/>
    <mergeCell ref="B5:H5"/>
    <mergeCell ref="K5:L5"/>
    <mergeCell ref="B7:H7"/>
    <mergeCell ref="B8:H8"/>
    <mergeCell ref="B9:H9"/>
    <mergeCell ref="B10:H10"/>
    <mergeCell ref="B11:H11"/>
    <mergeCell ref="B13:H13"/>
    <mergeCell ref="B14:H14"/>
    <mergeCell ref="B15:G15"/>
    <mergeCell ref="B16:H16"/>
    <mergeCell ref="B18:G18"/>
    <mergeCell ref="A30:H30"/>
    <mergeCell ref="A31:H31"/>
    <mergeCell ref="I21:J21"/>
    <mergeCell ref="I22:J22"/>
    <mergeCell ref="A21:H22"/>
    <mergeCell ref="A23:H23"/>
    <mergeCell ref="A20:J20"/>
    <mergeCell ref="A17:H17"/>
    <mergeCell ref="A27:H27"/>
    <mergeCell ref="A28:H28"/>
    <mergeCell ref="A29:H29"/>
    <mergeCell ref="B19:H19"/>
  </mergeCells>
  <printOptions horizontalCentered="1"/>
  <pageMargins left="0.25" right="0.25" top="0.75" bottom="0.75" header="0.3" footer="0.3"/>
  <pageSetup scale="85" orientation="portrait" r:id="rId1"/>
  <headerFooter>
    <oddHeader>&amp;R&amp;"Arial,Bold"&amp;14DRAFT</oddHeader>
    <oddFooter>&amp;L&amp;"Arial,Regular"&amp;8&amp;A  &amp;R&amp;"Arial,Regular"&amp;8&amp;D</oddFooter>
  </headerFooter>
  <ignoredErrors>
    <ignoredError sqref="I28:I3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8ACE2-868D-4BD8-886A-A787B0E7EAE1}">
  <dimension ref="A1:K16"/>
  <sheetViews>
    <sheetView zoomScale="110" zoomScaleNormal="110" zoomScalePageLayoutView="110" workbookViewId="0">
      <selection activeCell="G26" sqref="G26"/>
    </sheetView>
  </sheetViews>
  <sheetFormatPr defaultRowHeight="12.75" x14ac:dyDescent="0.2"/>
  <cols>
    <col min="1" max="2" width="11.5703125" style="73" customWidth="1"/>
    <col min="3" max="3" width="10.140625" style="73" customWidth="1"/>
    <col min="4" max="4" width="12.85546875" style="73" customWidth="1"/>
    <col min="5" max="5" width="21.85546875" style="73" customWidth="1"/>
    <col min="6" max="6" width="7" style="73" customWidth="1"/>
    <col min="7" max="7" width="8" style="73" customWidth="1"/>
    <col min="8" max="8" width="8.28515625" style="73" customWidth="1"/>
    <col min="9" max="9" width="13.42578125" style="73" customWidth="1"/>
    <col min="10" max="10" width="14.7109375" style="73" customWidth="1"/>
    <col min="11" max="11" width="11.85546875" style="73" customWidth="1"/>
    <col min="12" max="254" width="9.140625" style="73"/>
    <col min="255" max="256" width="11.5703125" style="73" customWidth="1"/>
    <col min="257" max="257" width="10.140625" style="73" customWidth="1"/>
    <col min="258" max="258" width="10.42578125" style="73" customWidth="1"/>
    <col min="259" max="259" width="12.7109375" style="73" customWidth="1"/>
    <col min="260" max="260" width="12.85546875" style="73" customWidth="1"/>
    <col min="261" max="261" width="13" style="73" customWidth="1"/>
    <col min="262" max="262" width="11.140625" style="73" customWidth="1"/>
    <col min="263" max="263" width="10.42578125" style="73" bestFit="1" customWidth="1"/>
    <col min="264" max="264" width="12.140625" style="73" customWidth="1"/>
    <col min="265" max="265" width="10.42578125" style="73" bestFit="1" customWidth="1"/>
    <col min="266" max="510" width="9.140625" style="73"/>
    <col min="511" max="512" width="11.5703125" style="73" customWidth="1"/>
    <col min="513" max="513" width="10.140625" style="73" customWidth="1"/>
    <col min="514" max="514" width="10.42578125" style="73" customWidth="1"/>
    <col min="515" max="515" width="12.7109375" style="73" customWidth="1"/>
    <col min="516" max="516" width="12.85546875" style="73" customWidth="1"/>
    <col min="517" max="517" width="13" style="73" customWidth="1"/>
    <col min="518" max="518" width="11.140625" style="73" customWidth="1"/>
    <col min="519" max="519" width="10.42578125" style="73" bestFit="1" customWidth="1"/>
    <col min="520" max="520" width="12.140625" style="73" customWidth="1"/>
    <col min="521" max="521" width="10.42578125" style="73" bestFit="1" customWidth="1"/>
    <col min="522" max="766" width="9.140625" style="73"/>
    <col min="767" max="768" width="11.5703125" style="73" customWidth="1"/>
    <col min="769" max="769" width="10.140625" style="73" customWidth="1"/>
    <col min="770" max="770" width="10.42578125" style="73" customWidth="1"/>
    <col min="771" max="771" width="12.7109375" style="73" customWidth="1"/>
    <col min="772" max="772" width="12.85546875" style="73" customWidth="1"/>
    <col min="773" max="773" width="13" style="73" customWidth="1"/>
    <col min="774" max="774" width="11.140625" style="73" customWidth="1"/>
    <col min="775" max="775" width="10.42578125" style="73" bestFit="1" customWidth="1"/>
    <col min="776" max="776" width="12.140625" style="73" customWidth="1"/>
    <col min="777" max="777" width="10.42578125" style="73" bestFit="1" customWidth="1"/>
    <col min="778" max="1022" width="9.140625" style="73"/>
    <col min="1023" max="1024" width="11.5703125" style="73" customWidth="1"/>
    <col min="1025" max="1025" width="10.140625" style="73" customWidth="1"/>
    <col min="1026" max="1026" width="10.42578125" style="73" customWidth="1"/>
    <col min="1027" max="1027" width="12.7109375" style="73" customWidth="1"/>
    <col min="1028" max="1028" width="12.85546875" style="73" customWidth="1"/>
    <col min="1029" max="1029" width="13" style="73" customWidth="1"/>
    <col min="1030" max="1030" width="11.140625" style="73" customWidth="1"/>
    <col min="1031" max="1031" width="10.42578125" style="73" bestFit="1" customWidth="1"/>
    <col min="1032" max="1032" width="12.140625" style="73" customWidth="1"/>
    <col min="1033" max="1033" width="10.42578125" style="73" bestFit="1" customWidth="1"/>
    <col min="1034" max="1278" width="9.140625" style="73"/>
    <col min="1279" max="1280" width="11.5703125" style="73" customWidth="1"/>
    <col min="1281" max="1281" width="10.140625" style="73" customWidth="1"/>
    <col min="1282" max="1282" width="10.42578125" style="73" customWidth="1"/>
    <col min="1283" max="1283" width="12.7109375" style="73" customWidth="1"/>
    <col min="1284" max="1284" width="12.85546875" style="73" customWidth="1"/>
    <col min="1285" max="1285" width="13" style="73" customWidth="1"/>
    <col min="1286" max="1286" width="11.140625" style="73" customWidth="1"/>
    <col min="1287" max="1287" width="10.42578125" style="73" bestFit="1" customWidth="1"/>
    <col min="1288" max="1288" width="12.140625" style="73" customWidth="1"/>
    <col min="1289" max="1289" width="10.42578125" style="73" bestFit="1" customWidth="1"/>
    <col min="1290" max="1534" width="9.140625" style="73"/>
    <col min="1535" max="1536" width="11.5703125" style="73" customWidth="1"/>
    <col min="1537" max="1537" width="10.140625" style="73" customWidth="1"/>
    <col min="1538" max="1538" width="10.42578125" style="73" customWidth="1"/>
    <col min="1539" max="1539" width="12.7109375" style="73" customWidth="1"/>
    <col min="1540" max="1540" width="12.85546875" style="73" customWidth="1"/>
    <col min="1541" max="1541" width="13" style="73" customWidth="1"/>
    <col min="1542" max="1542" width="11.140625" style="73" customWidth="1"/>
    <col min="1543" max="1543" width="10.42578125" style="73" bestFit="1" customWidth="1"/>
    <col min="1544" max="1544" width="12.140625" style="73" customWidth="1"/>
    <col min="1545" max="1545" width="10.42578125" style="73" bestFit="1" customWidth="1"/>
    <col min="1546" max="1790" width="9.140625" style="73"/>
    <col min="1791" max="1792" width="11.5703125" style="73" customWidth="1"/>
    <col min="1793" max="1793" width="10.140625" style="73" customWidth="1"/>
    <col min="1794" max="1794" width="10.42578125" style="73" customWidth="1"/>
    <col min="1795" max="1795" width="12.7109375" style="73" customWidth="1"/>
    <col min="1796" max="1796" width="12.85546875" style="73" customWidth="1"/>
    <col min="1797" max="1797" width="13" style="73" customWidth="1"/>
    <col min="1798" max="1798" width="11.140625" style="73" customWidth="1"/>
    <col min="1799" max="1799" width="10.42578125" style="73" bestFit="1" customWidth="1"/>
    <col min="1800" max="1800" width="12.140625" style="73" customWidth="1"/>
    <col min="1801" max="1801" width="10.42578125" style="73" bestFit="1" customWidth="1"/>
    <col min="1802" max="2046" width="9.140625" style="73"/>
    <col min="2047" max="2048" width="11.5703125" style="73" customWidth="1"/>
    <col min="2049" max="2049" width="10.140625" style="73" customWidth="1"/>
    <col min="2050" max="2050" width="10.42578125" style="73" customWidth="1"/>
    <col min="2051" max="2051" width="12.7109375" style="73" customWidth="1"/>
    <col min="2052" max="2052" width="12.85546875" style="73" customWidth="1"/>
    <col min="2053" max="2053" width="13" style="73" customWidth="1"/>
    <col min="2054" max="2054" width="11.140625" style="73" customWidth="1"/>
    <col min="2055" max="2055" width="10.42578125" style="73" bestFit="1" customWidth="1"/>
    <col min="2056" max="2056" width="12.140625" style="73" customWidth="1"/>
    <col min="2057" max="2057" width="10.42578125" style="73" bestFit="1" customWidth="1"/>
    <col min="2058" max="2302" width="9.140625" style="73"/>
    <col min="2303" max="2304" width="11.5703125" style="73" customWidth="1"/>
    <col min="2305" max="2305" width="10.140625" style="73" customWidth="1"/>
    <col min="2306" max="2306" width="10.42578125" style="73" customWidth="1"/>
    <col min="2307" max="2307" width="12.7109375" style="73" customWidth="1"/>
    <col min="2308" max="2308" width="12.85546875" style="73" customWidth="1"/>
    <col min="2309" max="2309" width="13" style="73" customWidth="1"/>
    <col min="2310" max="2310" width="11.140625" style="73" customWidth="1"/>
    <col min="2311" max="2311" width="10.42578125" style="73" bestFit="1" customWidth="1"/>
    <col min="2312" max="2312" width="12.140625" style="73" customWidth="1"/>
    <col min="2313" max="2313" width="10.42578125" style="73" bestFit="1" customWidth="1"/>
    <col min="2314" max="2558" width="9.140625" style="73"/>
    <col min="2559" max="2560" width="11.5703125" style="73" customWidth="1"/>
    <col min="2561" max="2561" width="10.140625" style="73" customWidth="1"/>
    <col min="2562" max="2562" width="10.42578125" style="73" customWidth="1"/>
    <col min="2563" max="2563" width="12.7109375" style="73" customWidth="1"/>
    <col min="2564" max="2564" width="12.85546875" style="73" customWidth="1"/>
    <col min="2565" max="2565" width="13" style="73" customWidth="1"/>
    <col min="2566" max="2566" width="11.140625" style="73" customWidth="1"/>
    <col min="2567" max="2567" width="10.42578125" style="73" bestFit="1" customWidth="1"/>
    <col min="2568" max="2568" width="12.140625" style="73" customWidth="1"/>
    <col min="2569" max="2569" width="10.42578125" style="73" bestFit="1" customWidth="1"/>
    <col min="2570" max="2814" width="9.140625" style="73"/>
    <col min="2815" max="2816" width="11.5703125" style="73" customWidth="1"/>
    <col min="2817" max="2817" width="10.140625" style="73" customWidth="1"/>
    <col min="2818" max="2818" width="10.42578125" style="73" customWidth="1"/>
    <col min="2819" max="2819" width="12.7109375" style="73" customWidth="1"/>
    <col min="2820" max="2820" width="12.85546875" style="73" customWidth="1"/>
    <col min="2821" max="2821" width="13" style="73" customWidth="1"/>
    <col min="2822" max="2822" width="11.140625" style="73" customWidth="1"/>
    <col min="2823" max="2823" width="10.42578125" style="73" bestFit="1" customWidth="1"/>
    <col min="2824" max="2824" width="12.140625" style="73" customWidth="1"/>
    <col min="2825" max="2825" width="10.42578125" style="73" bestFit="1" customWidth="1"/>
    <col min="2826" max="3070" width="9.140625" style="73"/>
    <col min="3071" max="3072" width="11.5703125" style="73" customWidth="1"/>
    <col min="3073" max="3073" width="10.140625" style="73" customWidth="1"/>
    <col min="3074" max="3074" width="10.42578125" style="73" customWidth="1"/>
    <col min="3075" max="3075" width="12.7109375" style="73" customWidth="1"/>
    <col min="3076" max="3076" width="12.85546875" style="73" customWidth="1"/>
    <col min="3077" max="3077" width="13" style="73" customWidth="1"/>
    <col min="3078" max="3078" width="11.140625" style="73" customWidth="1"/>
    <col min="3079" max="3079" width="10.42578125" style="73" bestFit="1" customWidth="1"/>
    <col min="3080" max="3080" width="12.140625" style="73" customWidth="1"/>
    <col min="3081" max="3081" width="10.42578125" style="73" bestFit="1" customWidth="1"/>
    <col min="3082" max="3326" width="9.140625" style="73"/>
    <col min="3327" max="3328" width="11.5703125" style="73" customWidth="1"/>
    <col min="3329" max="3329" width="10.140625" style="73" customWidth="1"/>
    <col min="3330" max="3330" width="10.42578125" style="73" customWidth="1"/>
    <col min="3331" max="3331" width="12.7109375" style="73" customWidth="1"/>
    <col min="3332" max="3332" width="12.85546875" style="73" customWidth="1"/>
    <col min="3333" max="3333" width="13" style="73" customWidth="1"/>
    <col min="3334" max="3334" width="11.140625" style="73" customWidth="1"/>
    <col min="3335" max="3335" width="10.42578125" style="73" bestFit="1" customWidth="1"/>
    <col min="3336" max="3336" width="12.140625" style="73" customWidth="1"/>
    <col min="3337" max="3337" width="10.42578125" style="73" bestFit="1" customWidth="1"/>
    <col min="3338" max="3582" width="9.140625" style="73"/>
    <col min="3583" max="3584" width="11.5703125" style="73" customWidth="1"/>
    <col min="3585" max="3585" width="10.140625" style="73" customWidth="1"/>
    <col min="3586" max="3586" width="10.42578125" style="73" customWidth="1"/>
    <col min="3587" max="3587" width="12.7109375" style="73" customWidth="1"/>
    <col min="3588" max="3588" width="12.85546875" style="73" customWidth="1"/>
    <col min="3589" max="3589" width="13" style="73" customWidth="1"/>
    <col min="3590" max="3590" width="11.140625" style="73" customWidth="1"/>
    <col min="3591" max="3591" width="10.42578125" style="73" bestFit="1" customWidth="1"/>
    <col min="3592" max="3592" width="12.140625" style="73" customWidth="1"/>
    <col min="3593" max="3593" width="10.42578125" style="73" bestFit="1" customWidth="1"/>
    <col min="3594" max="3838" width="9.140625" style="73"/>
    <col min="3839" max="3840" width="11.5703125" style="73" customWidth="1"/>
    <col min="3841" max="3841" width="10.140625" style="73" customWidth="1"/>
    <col min="3842" max="3842" width="10.42578125" style="73" customWidth="1"/>
    <col min="3843" max="3843" width="12.7109375" style="73" customWidth="1"/>
    <col min="3844" max="3844" width="12.85546875" style="73" customWidth="1"/>
    <col min="3845" max="3845" width="13" style="73" customWidth="1"/>
    <col min="3846" max="3846" width="11.140625" style="73" customWidth="1"/>
    <col min="3847" max="3847" width="10.42578125" style="73" bestFit="1" customWidth="1"/>
    <col min="3848" max="3848" width="12.140625" style="73" customWidth="1"/>
    <col min="3849" max="3849" width="10.42578125" style="73" bestFit="1" customWidth="1"/>
    <col min="3850" max="4094" width="9.140625" style="73"/>
    <col min="4095" max="4096" width="11.5703125" style="73" customWidth="1"/>
    <col min="4097" max="4097" width="10.140625" style="73" customWidth="1"/>
    <col min="4098" max="4098" width="10.42578125" style="73" customWidth="1"/>
    <col min="4099" max="4099" width="12.7109375" style="73" customWidth="1"/>
    <col min="4100" max="4100" width="12.85546875" style="73" customWidth="1"/>
    <col min="4101" max="4101" width="13" style="73" customWidth="1"/>
    <col min="4102" max="4102" width="11.140625" style="73" customWidth="1"/>
    <col min="4103" max="4103" width="10.42578125" style="73" bestFit="1" customWidth="1"/>
    <col min="4104" max="4104" width="12.140625" style="73" customWidth="1"/>
    <col min="4105" max="4105" width="10.42578125" style="73" bestFit="1" customWidth="1"/>
    <col min="4106" max="4350" width="9.140625" style="73"/>
    <col min="4351" max="4352" width="11.5703125" style="73" customWidth="1"/>
    <col min="4353" max="4353" width="10.140625" style="73" customWidth="1"/>
    <col min="4354" max="4354" width="10.42578125" style="73" customWidth="1"/>
    <col min="4355" max="4355" width="12.7109375" style="73" customWidth="1"/>
    <col min="4356" max="4356" width="12.85546875" style="73" customWidth="1"/>
    <col min="4357" max="4357" width="13" style="73" customWidth="1"/>
    <col min="4358" max="4358" width="11.140625" style="73" customWidth="1"/>
    <col min="4359" max="4359" width="10.42578125" style="73" bestFit="1" customWidth="1"/>
    <col min="4360" max="4360" width="12.140625" style="73" customWidth="1"/>
    <col min="4361" max="4361" width="10.42578125" style="73" bestFit="1" customWidth="1"/>
    <col min="4362" max="4606" width="9.140625" style="73"/>
    <col min="4607" max="4608" width="11.5703125" style="73" customWidth="1"/>
    <col min="4609" max="4609" width="10.140625" style="73" customWidth="1"/>
    <col min="4610" max="4610" width="10.42578125" style="73" customWidth="1"/>
    <col min="4611" max="4611" width="12.7109375" style="73" customWidth="1"/>
    <col min="4612" max="4612" width="12.85546875" style="73" customWidth="1"/>
    <col min="4613" max="4613" width="13" style="73" customWidth="1"/>
    <col min="4614" max="4614" width="11.140625" style="73" customWidth="1"/>
    <col min="4615" max="4615" width="10.42578125" style="73" bestFit="1" customWidth="1"/>
    <col min="4616" max="4616" width="12.140625" style="73" customWidth="1"/>
    <col min="4617" max="4617" width="10.42578125" style="73" bestFit="1" customWidth="1"/>
    <col min="4618" max="4862" width="9.140625" style="73"/>
    <col min="4863" max="4864" width="11.5703125" style="73" customWidth="1"/>
    <col min="4865" max="4865" width="10.140625" style="73" customWidth="1"/>
    <col min="4866" max="4866" width="10.42578125" style="73" customWidth="1"/>
    <col min="4867" max="4867" width="12.7109375" style="73" customWidth="1"/>
    <col min="4868" max="4868" width="12.85546875" style="73" customWidth="1"/>
    <col min="4869" max="4869" width="13" style="73" customWidth="1"/>
    <col min="4870" max="4870" width="11.140625" style="73" customWidth="1"/>
    <col min="4871" max="4871" width="10.42578125" style="73" bestFit="1" customWidth="1"/>
    <col min="4872" max="4872" width="12.140625" style="73" customWidth="1"/>
    <col min="4873" max="4873" width="10.42578125" style="73" bestFit="1" customWidth="1"/>
    <col min="4874" max="5118" width="9.140625" style="73"/>
    <col min="5119" max="5120" width="11.5703125" style="73" customWidth="1"/>
    <col min="5121" max="5121" width="10.140625" style="73" customWidth="1"/>
    <col min="5122" max="5122" width="10.42578125" style="73" customWidth="1"/>
    <col min="5123" max="5123" width="12.7109375" style="73" customWidth="1"/>
    <col min="5124" max="5124" width="12.85546875" style="73" customWidth="1"/>
    <col min="5125" max="5125" width="13" style="73" customWidth="1"/>
    <col min="5126" max="5126" width="11.140625" style="73" customWidth="1"/>
    <col min="5127" max="5127" width="10.42578125" style="73" bestFit="1" customWidth="1"/>
    <col min="5128" max="5128" width="12.140625" style="73" customWidth="1"/>
    <col min="5129" max="5129" width="10.42578125" style="73" bestFit="1" customWidth="1"/>
    <col min="5130" max="5374" width="9.140625" style="73"/>
    <col min="5375" max="5376" width="11.5703125" style="73" customWidth="1"/>
    <col min="5377" max="5377" width="10.140625" style="73" customWidth="1"/>
    <col min="5378" max="5378" width="10.42578125" style="73" customWidth="1"/>
    <col min="5379" max="5379" width="12.7109375" style="73" customWidth="1"/>
    <col min="5380" max="5380" width="12.85546875" style="73" customWidth="1"/>
    <col min="5381" max="5381" width="13" style="73" customWidth="1"/>
    <col min="5382" max="5382" width="11.140625" style="73" customWidth="1"/>
    <col min="5383" max="5383" width="10.42578125" style="73" bestFit="1" customWidth="1"/>
    <col min="5384" max="5384" width="12.140625" style="73" customWidth="1"/>
    <col min="5385" max="5385" width="10.42578125" style="73" bestFit="1" customWidth="1"/>
    <col min="5386" max="5630" width="9.140625" style="73"/>
    <col min="5631" max="5632" width="11.5703125" style="73" customWidth="1"/>
    <col min="5633" max="5633" width="10.140625" style="73" customWidth="1"/>
    <col min="5634" max="5634" width="10.42578125" style="73" customWidth="1"/>
    <col min="5635" max="5635" width="12.7109375" style="73" customWidth="1"/>
    <col min="5636" max="5636" width="12.85546875" style="73" customWidth="1"/>
    <col min="5637" max="5637" width="13" style="73" customWidth="1"/>
    <col min="5638" max="5638" width="11.140625" style="73" customWidth="1"/>
    <col min="5639" max="5639" width="10.42578125" style="73" bestFit="1" customWidth="1"/>
    <col min="5640" max="5640" width="12.140625" style="73" customWidth="1"/>
    <col min="5641" max="5641" width="10.42578125" style="73" bestFit="1" customWidth="1"/>
    <col min="5642" max="5886" width="9.140625" style="73"/>
    <col min="5887" max="5888" width="11.5703125" style="73" customWidth="1"/>
    <col min="5889" max="5889" width="10.140625" style="73" customWidth="1"/>
    <col min="5890" max="5890" width="10.42578125" style="73" customWidth="1"/>
    <col min="5891" max="5891" width="12.7109375" style="73" customWidth="1"/>
    <col min="5892" max="5892" width="12.85546875" style="73" customWidth="1"/>
    <col min="5893" max="5893" width="13" style="73" customWidth="1"/>
    <col min="5894" max="5894" width="11.140625" style="73" customWidth="1"/>
    <col min="5895" max="5895" width="10.42578125" style="73" bestFit="1" customWidth="1"/>
    <col min="5896" max="5896" width="12.140625" style="73" customWidth="1"/>
    <col min="5897" max="5897" width="10.42578125" style="73" bestFit="1" customWidth="1"/>
    <col min="5898" max="6142" width="9.140625" style="73"/>
    <col min="6143" max="6144" width="11.5703125" style="73" customWidth="1"/>
    <col min="6145" max="6145" width="10.140625" style="73" customWidth="1"/>
    <col min="6146" max="6146" width="10.42578125" style="73" customWidth="1"/>
    <col min="6147" max="6147" width="12.7109375" style="73" customWidth="1"/>
    <col min="6148" max="6148" width="12.85546875" style="73" customWidth="1"/>
    <col min="6149" max="6149" width="13" style="73" customWidth="1"/>
    <col min="6150" max="6150" width="11.140625" style="73" customWidth="1"/>
    <col min="6151" max="6151" width="10.42578125" style="73" bestFit="1" customWidth="1"/>
    <col min="6152" max="6152" width="12.140625" style="73" customWidth="1"/>
    <col min="6153" max="6153" width="10.42578125" style="73" bestFit="1" customWidth="1"/>
    <col min="6154" max="6398" width="9.140625" style="73"/>
    <col min="6399" max="6400" width="11.5703125" style="73" customWidth="1"/>
    <col min="6401" max="6401" width="10.140625" style="73" customWidth="1"/>
    <col min="6402" max="6402" width="10.42578125" style="73" customWidth="1"/>
    <col min="6403" max="6403" width="12.7109375" style="73" customWidth="1"/>
    <col min="6404" max="6404" width="12.85546875" style="73" customWidth="1"/>
    <col min="6405" max="6405" width="13" style="73" customWidth="1"/>
    <col min="6406" max="6406" width="11.140625" style="73" customWidth="1"/>
    <col min="6407" max="6407" width="10.42578125" style="73" bestFit="1" customWidth="1"/>
    <col min="6408" max="6408" width="12.140625" style="73" customWidth="1"/>
    <col min="6409" max="6409" width="10.42578125" style="73" bestFit="1" customWidth="1"/>
    <col min="6410" max="6654" width="9.140625" style="73"/>
    <col min="6655" max="6656" width="11.5703125" style="73" customWidth="1"/>
    <col min="6657" max="6657" width="10.140625" style="73" customWidth="1"/>
    <col min="6658" max="6658" width="10.42578125" style="73" customWidth="1"/>
    <col min="6659" max="6659" width="12.7109375" style="73" customWidth="1"/>
    <col min="6660" max="6660" width="12.85546875" style="73" customWidth="1"/>
    <col min="6661" max="6661" width="13" style="73" customWidth="1"/>
    <col min="6662" max="6662" width="11.140625" style="73" customWidth="1"/>
    <col min="6663" max="6663" width="10.42578125" style="73" bestFit="1" customWidth="1"/>
    <col min="6664" max="6664" width="12.140625" style="73" customWidth="1"/>
    <col min="6665" max="6665" width="10.42578125" style="73" bestFit="1" customWidth="1"/>
    <col min="6666" max="6910" width="9.140625" style="73"/>
    <col min="6911" max="6912" width="11.5703125" style="73" customWidth="1"/>
    <col min="6913" max="6913" width="10.140625" style="73" customWidth="1"/>
    <col min="6914" max="6914" width="10.42578125" style="73" customWidth="1"/>
    <col min="6915" max="6915" width="12.7109375" style="73" customWidth="1"/>
    <col min="6916" max="6916" width="12.85546875" style="73" customWidth="1"/>
    <col min="6917" max="6917" width="13" style="73" customWidth="1"/>
    <col min="6918" max="6918" width="11.140625" style="73" customWidth="1"/>
    <col min="6919" max="6919" width="10.42578125" style="73" bestFit="1" customWidth="1"/>
    <col min="6920" max="6920" width="12.140625" style="73" customWidth="1"/>
    <col min="6921" max="6921" width="10.42578125" style="73" bestFit="1" customWidth="1"/>
    <col min="6922" max="7166" width="9.140625" style="73"/>
    <col min="7167" max="7168" width="11.5703125" style="73" customWidth="1"/>
    <col min="7169" max="7169" width="10.140625" style="73" customWidth="1"/>
    <col min="7170" max="7170" width="10.42578125" style="73" customWidth="1"/>
    <col min="7171" max="7171" width="12.7109375" style="73" customWidth="1"/>
    <col min="7172" max="7172" width="12.85546875" style="73" customWidth="1"/>
    <col min="7173" max="7173" width="13" style="73" customWidth="1"/>
    <col min="7174" max="7174" width="11.140625" style="73" customWidth="1"/>
    <col min="7175" max="7175" width="10.42578125" style="73" bestFit="1" customWidth="1"/>
    <col min="7176" max="7176" width="12.140625" style="73" customWidth="1"/>
    <col min="7177" max="7177" width="10.42578125" style="73" bestFit="1" customWidth="1"/>
    <col min="7178" max="7422" width="9.140625" style="73"/>
    <col min="7423" max="7424" width="11.5703125" style="73" customWidth="1"/>
    <col min="7425" max="7425" width="10.140625" style="73" customWidth="1"/>
    <col min="7426" max="7426" width="10.42578125" style="73" customWidth="1"/>
    <col min="7427" max="7427" width="12.7109375" style="73" customWidth="1"/>
    <col min="7428" max="7428" width="12.85546875" style="73" customWidth="1"/>
    <col min="7429" max="7429" width="13" style="73" customWidth="1"/>
    <col min="7430" max="7430" width="11.140625" style="73" customWidth="1"/>
    <col min="7431" max="7431" width="10.42578125" style="73" bestFit="1" customWidth="1"/>
    <col min="7432" max="7432" width="12.140625" style="73" customWidth="1"/>
    <col min="7433" max="7433" width="10.42578125" style="73" bestFit="1" customWidth="1"/>
    <col min="7434" max="7678" width="9.140625" style="73"/>
    <col min="7679" max="7680" width="11.5703125" style="73" customWidth="1"/>
    <col min="7681" max="7681" width="10.140625" style="73" customWidth="1"/>
    <col min="7682" max="7682" width="10.42578125" style="73" customWidth="1"/>
    <col min="7683" max="7683" width="12.7109375" style="73" customWidth="1"/>
    <col min="7684" max="7684" width="12.85546875" style="73" customWidth="1"/>
    <col min="7685" max="7685" width="13" style="73" customWidth="1"/>
    <col min="7686" max="7686" width="11.140625" style="73" customWidth="1"/>
    <col min="7687" max="7687" width="10.42578125" style="73" bestFit="1" customWidth="1"/>
    <col min="7688" max="7688" width="12.140625" style="73" customWidth="1"/>
    <col min="7689" max="7689" width="10.42578125" style="73" bestFit="1" customWidth="1"/>
    <col min="7690" max="7934" width="9.140625" style="73"/>
    <col min="7935" max="7936" width="11.5703125" style="73" customWidth="1"/>
    <col min="7937" max="7937" width="10.140625" style="73" customWidth="1"/>
    <col min="7938" max="7938" width="10.42578125" style="73" customWidth="1"/>
    <col min="7939" max="7939" width="12.7109375" style="73" customWidth="1"/>
    <col min="7940" max="7940" width="12.85546875" style="73" customWidth="1"/>
    <col min="7941" max="7941" width="13" style="73" customWidth="1"/>
    <col min="7942" max="7942" width="11.140625" style="73" customWidth="1"/>
    <col min="7943" max="7943" width="10.42578125" style="73" bestFit="1" customWidth="1"/>
    <col min="7944" max="7944" width="12.140625" style="73" customWidth="1"/>
    <col min="7945" max="7945" width="10.42578125" style="73" bestFit="1" customWidth="1"/>
    <col min="7946" max="8190" width="9.140625" style="73"/>
    <col min="8191" max="8192" width="11.5703125" style="73" customWidth="1"/>
    <col min="8193" max="8193" width="10.140625" style="73" customWidth="1"/>
    <col min="8194" max="8194" width="10.42578125" style="73" customWidth="1"/>
    <col min="8195" max="8195" width="12.7109375" style="73" customWidth="1"/>
    <col min="8196" max="8196" width="12.85546875" style="73" customWidth="1"/>
    <col min="8197" max="8197" width="13" style="73" customWidth="1"/>
    <col min="8198" max="8198" width="11.140625" style="73" customWidth="1"/>
    <col min="8199" max="8199" width="10.42578125" style="73" bestFit="1" customWidth="1"/>
    <col min="8200" max="8200" width="12.140625" style="73" customWidth="1"/>
    <col min="8201" max="8201" width="10.42578125" style="73" bestFit="1" customWidth="1"/>
    <col min="8202" max="8446" width="9.140625" style="73"/>
    <col min="8447" max="8448" width="11.5703125" style="73" customWidth="1"/>
    <col min="8449" max="8449" width="10.140625" style="73" customWidth="1"/>
    <col min="8450" max="8450" width="10.42578125" style="73" customWidth="1"/>
    <col min="8451" max="8451" width="12.7109375" style="73" customWidth="1"/>
    <col min="8452" max="8452" width="12.85546875" style="73" customWidth="1"/>
    <col min="8453" max="8453" width="13" style="73" customWidth="1"/>
    <col min="8454" max="8454" width="11.140625" style="73" customWidth="1"/>
    <col min="8455" max="8455" width="10.42578125" style="73" bestFit="1" customWidth="1"/>
    <col min="8456" max="8456" width="12.140625" style="73" customWidth="1"/>
    <col min="8457" max="8457" width="10.42578125" style="73" bestFit="1" customWidth="1"/>
    <col min="8458" max="8702" width="9.140625" style="73"/>
    <col min="8703" max="8704" width="11.5703125" style="73" customWidth="1"/>
    <col min="8705" max="8705" width="10.140625" style="73" customWidth="1"/>
    <col min="8706" max="8706" width="10.42578125" style="73" customWidth="1"/>
    <col min="8707" max="8707" width="12.7109375" style="73" customWidth="1"/>
    <col min="8708" max="8708" width="12.85546875" style="73" customWidth="1"/>
    <col min="8709" max="8709" width="13" style="73" customWidth="1"/>
    <col min="8710" max="8710" width="11.140625" style="73" customWidth="1"/>
    <col min="8711" max="8711" width="10.42578125" style="73" bestFit="1" customWidth="1"/>
    <col min="8712" max="8712" width="12.140625" style="73" customWidth="1"/>
    <col min="8713" max="8713" width="10.42578125" style="73" bestFit="1" customWidth="1"/>
    <col min="8714" max="8958" width="9.140625" style="73"/>
    <col min="8959" max="8960" width="11.5703125" style="73" customWidth="1"/>
    <col min="8961" max="8961" width="10.140625" style="73" customWidth="1"/>
    <col min="8962" max="8962" width="10.42578125" style="73" customWidth="1"/>
    <col min="8963" max="8963" width="12.7109375" style="73" customWidth="1"/>
    <col min="8964" max="8964" width="12.85546875" style="73" customWidth="1"/>
    <col min="8965" max="8965" width="13" style="73" customWidth="1"/>
    <col min="8966" max="8966" width="11.140625" style="73" customWidth="1"/>
    <col min="8967" max="8967" width="10.42578125" style="73" bestFit="1" customWidth="1"/>
    <col min="8968" max="8968" width="12.140625" style="73" customWidth="1"/>
    <col min="8969" max="8969" width="10.42578125" style="73" bestFit="1" customWidth="1"/>
    <col min="8970" max="9214" width="9.140625" style="73"/>
    <col min="9215" max="9216" width="11.5703125" style="73" customWidth="1"/>
    <col min="9217" max="9217" width="10.140625" style="73" customWidth="1"/>
    <col min="9218" max="9218" width="10.42578125" style="73" customWidth="1"/>
    <col min="9219" max="9219" width="12.7109375" style="73" customWidth="1"/>
    <col min="9220" max="9220" width="12.85546875" style="73" customWidth="1"/>
    <col min="9221" max="9221" width="13" style="73" customWidth="1"/>
    <col min="9222" max="9222" width="11.140625" style="73" customWidth="1"/>
    <col min="9223" max="9223" width="10.42578125" style="73" bestFit="1" customWidth="1"/>
    <col min="9224" max="9224" width="12.140625" style="73" customWidth="1"/>
    <col min="9225" max="9225" width="10.42578125" style="73" bestFit="1" customWidth="1"/>
    <col min="9226" max="9470" width="9.140625" style="73"/>
    <col min="9471" max="9472" width="11.5703125" style="73" customWidth="1"/>
    <col min="9473" max="9473" width="10.140625" style="73" customWidth="1"/>
    <col min="9474" max="9474" width="10.42578125" style="73" customWidth="1"/>
    <col min="9475" max="9475" width="12.7109375" style="73" customWidth="1"/>
    <col min="9476" max="9476" width="12.85546875" style="73" customWidth="1"/>
    <col min="9477" max="9477" width="13" style="73" customWidth="1"/>
    <col min="9478" max="9478" width="11.140625" style="73" customWidth="1"/>
    <col min="9479" max="9479" width="10.42578125" style="73" bestFit="1" customWidth="1"/>
    <col min="9480" max="9480" width="12.140625" style="73" customWidth="1"/>
    <col min="9481" max="9481" width="10.42578125" style="73" bestFit="1" customWidth="1"/>
    <col min="9482" max="9726" width="9.140625" style="73"/>
    <col min="9727" max="9728" width="11.5703125" style="73" customWidth="1"/>
    <col min="9729" max="9729" width="10.140625" style="73" customWidth="1"/>
    <col min="9730" max="9730" width="10.42578125" style="73" customWidth="1"/>
    <col min="9731" max="9731" width="12.7109375" style="73" customWidth="1"/>
    <col min="9732" max="9732" width="12.85546875" style="73" customWidth="1"/>
    <col min="9733" max="9733" width="13" style="73" customWidth="1"/>
    <col min="9734" max="9734" width="11.140625" style="73" customWidth="1"/>
    <col min="9735" max="9735" width="10.42578125" style="73" bestFit="1" customWidth="1"/>
    <col min="9736" max="9736" width="12.140625" style="73" customWidth="1"/>
    <col min="9737" max="9737" width="10.42578125" style="73" bestFit="1" customWidth="1"/>
    <col min="9738" max="9982" width="9.140625" style="73"/>
    <col min="9983" max="9984" width="11.5703125" style="73" customWidth="1"/>
    <col min="9985" max="9985" width="10.140625" style="73" customWidth="1"/>
    <col min="9986" max="9986" width="10.42578125" style="73" customWidth="1"/>
    <col min="9987" max="9987" width="12.7109375" style="73" customWidth="1"/>
    <col min="9988" max="9988" width="12.85546875" style="73" customWidth="1"/>
    <col min="9989" max="9989" width="13" style="73" customWidth="1"/>
    <col min="9990" max="9990" width="11.140625" style="73" customWidth="1"/>
    <col min="9991" max="9991" width="10.42578125" style="73" bestFit="1" customWidth="1"/>
    <col min="9992" max="9992" width="12.140625" style="73" customWidth="1"/>
    <col min="9993" max="9993" width="10.42578125" style="73" bestFit="1" customWidth="1"/>
    <col min="9994" max="10238" width="9.140625" style="73"/>
    <col min="10239" max="10240" width="11.5703125" style="73" customWidth="1"/>
    <col min="10241" max="10241" width="10.140625" style="73" customWidth="1"/>
    <col min="10242" max="10242" width="10.42578125" style="73" customWidth="1"/>
    <col min="10243" max="10243" width="12.7109375" style="73" customWidth="1"/>
    <col min="10244" max="10244" width="12.85546875" style="73" customWidth="1"/>
    <col min="10245" max="10245" width="13" style="73" customWidth="1"/>
    <col min="10246" max="10246" width="11.140625" style="73" customWidth="1"/>
    <col min="10247" max="10247" width="10.42578125" style="73" bestFit="1" customWidth="1"/>
    <col min="10248" max="10248" width="12.140625" style="73" customWidth="1"/>
    <col min="10249" max="10249" width="10.42578125" style="73" bestFit="1" customWidth="1"/>
    <col min="10250" max="10494" width="9.140625" style="73"/>
    <col min="10495" max="10496" width="11.5703125" style="73" customWidth="1"/>
    <col min="10497" max="10497" width="10.140625" style="73" customWidth="1"/>
    <col min="10498" max="10498" width="10.42578125" style="73" customWidth="1"/>
    <col min="10499" max="10499" width="12.7109375" style="73" customWidth="1"/>
    <col min="10500" max="10500" width="12.85546875" style="73" customWidth="1"/>
    <col min="10501" max="10501" width="13" style="73" customWidth="1"/>
    <col min="10502" max="10502" width="11.140625" style="73" customWidth="1"/>
    <col min="10503" max="10503" width="10.42578125" style="73" bestFit="1" customWidth="1"/>
    <col min="10504" max="10504" width="12.140625" style="73" customWidth="1"/>
    <col min="10505" max="10505" width="10.42578125" style="73" bestFit="1" customWidth="1"/>
    <col min="10506" max="10750" width="9.140625" style="73"/>
    <col min="10751" max="10752" width="11.5703125" style="73" customWidth="1"/>
    <col min="10753" max="10753" width="10.140625" style="73" customWidth="1"/>
    <col min="10754" max="10754" width="10.42578125" style="73" customWidth="1"/>
    <col min="10755" max="10755" width="12.7109375" style="73" customWidth="1"/>
    <col min="10756" max="10756" width="12.85546875" style="73" customWidth="1"/>
    <col min="10757" max="10757" width="13" style="73" customWidth="1"/>
    <col min="10758" max="10758" width="11.140625" style="73" customWidth="1"/>
    <col min="10759" max="10759" width="10.42578125" style="73" bestFit="1" customWidth="1"/>
    <col min="10760" max="10760" width="12.140625" style="73" customWidth="1"/>
    <col min="10761" max="10761" width="10.42578125" style="73" bestFit="1" customWidth="1"/>
    <col min="10762" max="11006" width="9.140625" style="73"/>
    <col min="11007" max="11008" width="11.5703125" style="73" customWidth="1"/>
    <col min="11009" max="11009" width="10.140625" style="73" customWidth="1"/>
    <col min="11010" max="11010" width="10.42578125" style="73" customWidth="1"/>
    <col min="11011" max="11011" width="12.7109375" style="73" customWidth="1"/>
    <col min="11012" max="11012" width="12.85546875" style="73" customWidth="1"/>
    <col min="11013" max="11013" width="13" style="73" customWidth="1"/>
    <col min="11014" max="11014" width="11.140625" style="73" customWidth="1"/>
    <col min="11015" max="11015" width="10.42578125" style="73" bestFit="1" customWidth="1"/>
    <col min="11016" max="11016" width="12.140625" style="73" customWidth="1"/>
    <col min="11017" max="11017" width="10.42578125" style="73" bestFit="1" customWidth="1"/>
    <col min="11018" max="11262" width="9.140625" style="73"/>
    <col min="11263" max="11264" width="11.5703125" style="73" customWidth="1"/>
    <col min="11265" max="11265" width="10.140625" style="73" customWidth="1"/>
    <col min="11266" max="11266" width="10.42578125" style="73" customWidth="1"/>
    <col min="11267" max="11267" width="12.7109375" style="73" customWidth="1"/>
    <col min="11268" max="11268" width="12.85546875" style="73" customWidth="1"/>
    <col min="11269" max="11269" width="13" style="73" customWidth="1"/>
    <col min="11270" max="11270" width="11.140625" style="73" customWidth="1"/>
    <col min="11271" max="11271" width="10.42578125" style="73" bestFit="1" customWidth="1"/>
    <col min="11272" max="11272" width="12.140625" style="73" customWidth="1"/>
    <col min="11273" max="11273" width="10.42578125" style="73" bestFit="1" customWidth="1"/>
    <col min="11274" max="11518" width="9.140625" style="73"/>
    <col min="11519" max="11520" width="11.5703125" style="73" customWidth="1"/>
    <col min="11521" max="11521" width="10.140625" style="73" customWidth="1"/>
    <col min="11522" max="11522" width="10.42578125" style="73" customWidth="1"/>
    <col min="11523" max="11523" width="12.7109375" style="73" customWidth="1"/>
    <col min="11524" max="11524" width="12.85546875" style="73" customWidth="1"/>
    <col min="11525" max="11525" width="13" style="73" customWidth="1"/>
    <col min="11526" max="11526" width="11.140625" style="73" customWidth="1"/>
    <col min="11527" max="11527" width="10.42578125" style="73" bestFit="1" customWidth="1"/>
    <col min="11528" max="11528" width="12.140625" style="73" customWidth="1"/>
    <col min="11529" max="11529" width="10.42578125" style="73" bestFit="1" customWidth="1"/>
    <col min="11530" max="11774" width="9.140625" style="73"/>
    <col min="11775" max="11776" width="11.5703125" style="73" customWidth="1"/>
    <col min="11777" max="11777" width="10.140625" style="73" customWidth="1"/>
    <col min="11778" max="11778" width="10.42578125" style="73" customWidth="1"/>
    <col min="11779" max="11779" width="12.7109375" style="73" customWidth="1"/>
    <col min="11780" max="11780" width="12.85546875" style="73" customWidth="1"/>
    <col min="11781" max="11781" width="13" style="73" customWidth="1"/>
    <col min="11782" max="11782" width="11.140625" style="73" customWidth="1"/>
    <col min="11783" max="11783" width="10.42578125" style="73" bestFit="1" customWidth="1"/>
    <col min="11784" max="11784" width="12.140625" style="73" customWidth="1"/>
    <col min="11785" max="11785" width="10.42578125" style="73" bestFit="1" customWidth="1"/>
    <col min="11786" max="12030" width="9.140625" style="73"/>
    <col min="12031" max="12032" width="11.5703125" style="73" customWidth="1"/>
    <col min="12033" max="12033" width="10.140625" style="73" customWidth="1"/>
    <col min="12034" max="12034" width="10.42578125" style="73" customWidth="1"/>
    <col min="12035" max="12035" width="12.7109375" style="73" customWidth="1"/>
    <col min="12036" max="12036" width="12.85546875" style="73" customWidth="1"/>
    <col min="12037" max="12037" width="13" style="73" customWidth="1"/>
    <col min="12038" max="12038" width="11.140625" style="73" customWidth="1"/>
    <col min="12039" max="12039" width="10.42578125" style="73" bestFit="1" customWidth="1"/>
    <col min="12040" max="12040" width="12.140625" style="73" customWidth="1"/>
    <col min="12041" max="12041" width="10.42578125" style="73" bestFit="1" customWidth="1"/>
    <col min="12042" max="12286" width="9.140625" style="73"/>
    <col min="12287" max="12288" width="11.5703125" style="73" customWidth="1"/>
    <col min="12289" max="12289" width="10.140625" style="73" customWidth="1"/>
    <col min="12290" max="12290" width="10.42578125" style="73" customWidth="1"/>
    <col min="12291" max="12291" width="12.7109375" style="73" customWidth="1"/>
    <col min="12292" max="12292" width="12.85546875" style="73" customWidth="1"/>
    <col min="12293" max="12293" width="13" style="73" customWidth="1"/>
    <col min="12294" max="12294" width="11.140625" style="73" customWidth="1"/>
    <col min="12295" max="12295" width="10.42578125" style="73" bestFit="1" customWidth="1"/>
    <col min="12296" max="12296" width="12.140625" style="73" customWidth="1"/>
    <col min="12297" max="12297" width="10.42578125" style="73" bestFit="1" customWidth="1"/>
    <col min="12298" max="12542" width="9.140625" style="73"/>
    <col min="12543" max="12544" width="11.5703125" style="73" customWidth="1"/>
    <col min="12545" max="12545" width="10.140625" style="73" customWidth="1"/>
    <col min="12546" max="12546" width="10.42578125" style="73" customWidth="1"/>
    <col min="12547" max="12547" width="12.7109375" style="73" customWidth="1"/>
    <col min="12548" max="12548" width="12.85546875" style="73" customWidth="1"/>
    <col min="12549" max="12549" width="13" style="73" customWidth="1"/>
    <col min="12550" max="12550" width="11.140625" style="73" customWidth="1"/>
    <col min="12551" max="12551" width="10.42578125" style="73" bestFit="1" customWidth="1"/>
    <col min="12552" max="12552" width="12.140625" style="73" customWidth="1"/>
    <col min="12553" max="12553" width="10.42578125" style="73" bestFit="1" customWidth="1"/>
    <col min="12554" max="12798" width="9.140625" style="73"/>
    <col min="12799" max="12800" width="11.5703125" style="73" customWidth="1"/>
    <col min="12801" max="12801" width="10.140625" style="73" customWidth="1"/>
    <col min="12802" max="12802" width="10.42578125" style="73" customWidth="1"/>
    <col min="12803" max="12803" width="12.7109375" style="73" customWidth="1"/>
    <col min="12804" max="12804" width="12.85546875" style="73" customWidth="1"/>
    <col min="12805" max="12805" width="13" style="73" customWidth="1"/>
    <col min="12806" max="12806" width="11.140625" style="73" customWidth="1"/>
    <col min="12807" max="12807" width="10.42578125" style="73" bestFit="1" customWidth="1"/>
    <col min="12808" max="12808" width="12.140625" style="73" customWidth="1"/>
    <col min="12809" max="12809" width="10.42578125" style="73" bestFit="1" customWidth="1"/>
    <col min="12810" max="13054" width="9.140625" style="73"/>
    <col min="13055" max="13056" width="11.5703125" style="73" customWidth="1"/>
    <col min="13057" max="13057" width="10.140625" style="73" customWidth="1"/>
    <col min="13058" max="13058" width="10.42578125" style="73" customWidth="1"/>
    <col min="13059" max="13059" width="12.7109375" style="73" customWidth="1"/>
    <col min="13060" max="13060" width="12.85546875" style="73" customWidth="1"/>
    <col min="13061" max="13061" width="13" style="73" customWidth="1"/>
    <col min="13062" max="13062" width="11.140625" style="73" customWidth="1"/>
    <col min="13063" max="13063" width="10.42578125" style="73" bestFit="1" customWidth="1"/>
    <col min="13064" max="13064" width="12.140625" style="73" customWidth="1"/>
    <col min="13065" max="13065" width="10.42578125" style="73" bestFit="1" customWidth="1"/>
    <col min="13066" max="13310" width="9.140625" style="73"/>
    <col min="13311" max="13312" width="11.5703125" style="73" customWidth="1"/>
    <col min="13313" max="13313" width="10.140625" style="73" customWidth="1"/>
    <col min="13314" max="13314" width="10.42578125" style="73" customWidth="1"/>
    <col min="13315" max="13315" width="12.7109375" style="73" customWidth="1"/>
    <col min="13316" max="13316" width="12.85546875" style="73" customWidth="1"/>
    <col min="13317" max="13317" width="13" style="73" customWidth="1"/>
    <col min="13318" max="13318" width="11.140625" style="73" customWidth="1"/>
    <col min="13319" max="13319" width="10.42578125" style="73" bestFit="1" customWidth="1"/>
    <col min="13320" max="13320" width="12.140625" style="73" customWidth="1"/>
    <col min="13321" max="13321" width="10.42578125" style="73" bestFit="1" customWidth="1"/>
    <col min="13322" max="13566" width="9.140625" style="73"/>
    <col min="13567" max="13568" width="11.5703125" style="73" customWidth="1"/>
    <col min="13569" max="13569" width="10.140625" style="73" customWidth="1"/>
    <col min="13570" max="13570" width="10.42578125" style="73" customWidth="1"/>
    <col min="13571" max="13571" width="12.7109375" style="73" customWidth="1"/>
    <col min="13572" max="13572" width="12.85546875" style="73" customWidth="1"/>
    <col min="13573" max="13573" width="13" style="73" customWidth="1"/>
    <col min="13574" max="13574" width="11.140625" style="73" customWidth="1"/>
    <col min="13575" max="13575" width="10.42578125" style="73" bestFit="1" customWidth="1"/>
    <col min="13576" max="13576" width="12.140625" style="73" customWidth="1"/>
    <col min="13577" max="13577" width="10.42578125" style="73" bestFit="1" customWidth="1"/>
    <col min="13578" max="13822" width="9.140625" style="73"/>
    <col min="13823" max="13824" width="11.5703125" style="73" customWidth="1"/>
    <col min="13825" max="13825" width="10.140625" style="73" customWidth="1"/>
    <col min="13826" max="13826" width="10.42578125" style="73" customWidth="1"/>
    <col min="13827" max="13827" width="12.7109375" style="73" customWidth="1"/>
    <col min="13828" max="13828" width="12.85546875" style="73" customWidth="1"/>
    <col min="13829" max="13829" width="13" style="73" customWidth="1"/>
    <col min="13830" max="13830" width="11.140625" style="73" customWidth="1"/>
    <col min="13831" max="13831" width="10.42578125" style="73" bestFit="1" customWidth="1"/>
    <col min="13832" max="13832" width="12.140625" style="73" customWidth="1"/>
    <col min="13833" max="13833" width="10.42578125" style="73" bestFit="1" customWidth="1"/>
    <col min="13834" max="14078" width="9.140625" style="73"/>
    <col min="14079" max="14080" width="11.5703125" style="73" customWidth="1"/>
    <col min="14081" max="14081" width="10.140625" style="73" customWidth="1"/>
    <col min="14082" max="14082" width="10.42578125" style="73" customWidth="1"/>
    <col min="14083" max="14083" width="12.7109375" style="73" customWidth="1"/>
    <col min="14084" max="14084" width="12.85546875" style="73" customWidth="1"/>
    <col min="14085" max="14085" width="13" style="73" customWidth="1"/>
    <col min="14086" max="14086" width="11.140625" style="73" customWidth="1"/>
    <col min="14087" max="14087" width="10.42578125" style="73" bestFit="1" customWidth="1"/>
    <col min="14088" max="14088" width="12.140625" style="73" customWidth="1"/>
    <col min="14089" max="14089" width="10.42578125" style="73" bestFit="1" customWidth="1"/>
    <col min="14090" max="14334" width="9.140625" style="73"/>
    <col min="14335" max="14336" width="11.5703125" style="73" customWidth="1"/>
    <col min="14337" max="14337" width="10.140625" style="73" customWidth="1"/>
    <col min="14338" max="14338" width="10.42578125" style="73" customWidth="1"/>
    <col min="14339" max="14339" width="12.7109375" style="73" customWidth="1"/>
    <col min="14340" max="14340" width="12.85546875" style="73" customWidth="1"/>
    <col min="14341" max="14341" width="13" style="73" customWidth="1"/>
    <col min="14342" max="14342" width="11.140625" style="73" customWidth="1"/>
    <col min="14343" max="14343" width="10.42578125" style="73" bestFit="1" customWidth="1"/>
    <col min="14344" max="14344" width="12.140625" style="73" customWidth="1"/>
    <col min="14345" max="14345" width="10.42578125" style="73" bestFit="1" customWidth="1"/>
    <col min="14346" max="14590" width="9.140625" style="73"/>
    <col min="14591" max="14592" width="11.5703125" style="73" customWidth="1"/>
    <col min="14593" max="14593" width="10.140625" style="73" customWidth="1"/>
    <col min="14594" max="14594" width="10.42578125" style="73" customWidth="1"/>
    <col min="14595" max="14595" width="12.7109375" style="73" customWidth="1"/>
    <col min="14596" max="14596" width="12.85546875" style="73" customWidth="1"/>
    <col min="14597" max="14597" width="13" style="73" customWidth="1"/>
    <col min="14598" max="14598" width="11.140625" style="73" customWidth="1"/>
    <col min="14599" max="14599" width="10.42578125" style="73" bestFit="1" customWidth="1"/>
    <col min="14600" max="14600" width="12.140625" style="73" customWidth="1"/>
    <col min="14601" max="14601" width="10.42578125" style="73" bestFit="1" customWidth="1"/>
    <col min="14602" max="14846" width="9.140625" style="73"/>
    <col min="14847" max="14848" width="11.5703125" style="73" customWidth="1"/>
    <col min="14849" max="14849" width="10.140625" style="73" customWidth="1"/>
    <col min="14850" max="14850" width="10.42578125" style="73" customWidth="1"/>
    <col min="14851" max="14851" width="12.7109375" style="73" customWidth="1"/>
    <col min="14852" max="14852" width="12.85546875" style="73" customWidth="1"/>
    <col min="14853" max="14853" width="13" style="73" customWidth="1"/>
    <col min="14854" max="14854" width="11.140625" style="73" customWidth="1"/>
    <col min="14855" max="14855" width="10.42578125" style="73" bestFit="1" customWidth="1"/>
    <col min="14856" max="14856" width="12.140625" style="73" customWidth="1"/>
    <col min="14857" max="14857" width="10.42578125" style="73" bestFit="1" customWidth="1"/>
    <col min="14858" max="15102" width="9.140625" style="73"/>
    <col min="15103" max="15104" width="11.5703125" style="73" customWidth="1"/>
    <col min="15105" max="15105" width="10.140625" style="73" customWidth="1"/>
    <col min="15106" max="15106" width="10.42578125" style="73" customWidth="1"/>
    <col min="15107" max="15107" width="12.7109375" style="73" customWidth="1"/>
    <col min="15108" max="15108" width="12.85546875" style="73" customWidth="1"/>
    <col min="15109" max="15109" width="13" style="73" customWidth="1"/>
    <col min="15110" max="15110" width="11.140625" style="73" customWidth="1"/>
    <col min="15111" max="15111" width="10.42578125" style="73" bestFit="1" customWidth="1"/>
    <col min="15112" max="15112" width="12.140625" style="73" customWidth="1"/>
    <col min="15113" max="15113" width="10.42578125" style="73" bestFit="1" customWidth="1"/>
    <col min="15114" max="15358" width="9.140625" style="73"/>
    <col min="15359" max="15360" width="11.5703125" style="73" customWidth="1"/>
    <col min="15361" max="15361" width="10.140625" style="73" customWidth="1"/>
    <col min="15362" max="15362" width="10.42578125" style="73" customWidth="1"/>
    <col min="15363" max="15363" width="12.7109375" style="73" customWidth="1"/>
    <col min="15364" max="15364" width="12.85546875" style="73" customWidth="1"/>
    <col min="15365" max="15365" width="13" style="73" customWidth="1"/>
    <col min="15366" max="15366" width="11.140625" style="73" customWidth="1"/>
    <col min="15367" max="15367" width="10.42578125" style="73" bestFit="1" customWidth="1"/>
    <col min="15368" max="15368" width="12.140625" style="73" customWidth="1"/>
    <col min="15369" max="15369" width="10.42578125" style="73" bestFit="1" customWidth="1"/>
    <col min="15370" max="15614" width="9.140625" style="73"/>
    <col min="15615" max="15616" width="11.5703125" style="73" customWidth="1"/>
    <col min="15617" max="15617" width="10.140625" style="73" customWidth="1"/>
    <col min="15618" max="15618" width="10.42578125" style="73" customWidth="1"/>
    <col min="15619" max="15619" width="12.7109375" style="73" customWidth="1"/>
    <col min="15620" max="15620" width="12.85546875" style="73" customWidth="1"/>
    <col min="15621" max="15621" width="13" style="73" customWidth="1"/>
    <col min="15622" max="15622" width="11.140625" style="73" customWidth="1"/>
    <col min="15623" max="15623" width="10.42578125" style="73" bestFit="1" customWidth="1"/>
    <col min="15624" max="15624" width="12.140625" style="73" customWidth="1"/>
    <col min="15625" max="15625" width="10.42578125" style="73" bestFit="1" customWidth="1"/>
    <col min="15626" max="15870" width="9.140625" style="73"/>
    <col min="15871" max="15872" width="11.5703125" style="73" customWidth="1"/>
    <col min="15873" max="15873" width="10.140625" style="73" customWidth="1"/>
    <col min="15874" max="15874" width="10.42578125" style="73" customWidth="1"/>
    <col min="15875" max="15875" width="12.7109375" style="73" customWidth="1"/>
    <col min="15876" max="15876" width="12.85546875" style="73" customWidth="1"/>
    <col min="15877" max="15877" width="13" style="73" customWidth="1"/>
    <col min="15878" max="15878" width="11.140625" style="73" customWidth="1"/>
    <col min="15879" max="15879" width="10.42578125" style="73" bestFit="1" customWidth="1"/>
    <col min="15880" max="15880" width="12.140625" style="73" customWidth="1"/>
    <col min="15881" max="15881" width="10.42578125" style="73" bestFit="1" customWidth="1"/>
    <col min="15882" max="16126" width="9.140625" style="73"/>
    <col min="16127" max="16128" width="11.5703125" style="73" customWidth="1"/>
    <col min="16129" max="16129" width="10.140625" style="73" customWidth="1"/>
    <col min="16130" max="16130" width="10.42578125" style="73" customWidth="1"/>
    <col min="16131" max="16131" width="12.7109375" style="73" customWidth="1"/>
    <col min="16132" max="16132" width="12.85546875" style="73" customWidth="1"/>
    <col min="16133" max="16133" width="13" style="73" customWidth="1"/>
    <col min="16134" max="16134" width="11.140625" style="73" customWidth="1"/>
    <col min="16135" max="16135" width="10.42578125" style="73" bestFit="1" customWidth="1"/>
    <col min="16136" max="16136" width="12.140625" style="73" customWidth="1"/>
    <col min="16137" max="16137" width="10.42578125" style="73" bestFit="1" customWidth="1"/>
    <col min="16138" max="16384" width="9.140625" style="73"/>
  </cols>
  <sheetData>
    <row r="1" spans="1:11" ht="20.100000000000001" customHeight="1" x14ac:dyDescent="0.2">
      <c r="A1" s="156" t="s">
        <v>68</v>
      </c>
      <c r="B1" s="156"/>
      <c r="C1" s="156"/>
      <c r="D1" s="156"/>
      <c r="E1" s="156"/>
      <c r="F1" s="156"/>
      <c r="G1" s="156"/>
      <c r="H1" s="156"/>
      <c r="I1" s="156"/>
      <c r="J1" s="156"/>
    </row>
    <row r="2" spans="1:11" ht="20.100000000000001" customHeight="1" x14ac:dyDescent="0.2">
      <c r="A2" s="148" t="s">
        <v>94</v>
      </c>
      <c r="B2" s="148"/>
      <c r="C2" s="148"/>
      <c r="D2" s="148"/>
      <c r="E2" s="148"/>
      <c r="F2" s="148"/>
      <c r="G2" s="148"/>
      <c r="H2" s="148"/>
      <c r="I2" s="148"/>
      <c r="J2" s="148"/>
    </row>
    <row r="3" spans="1:11" ht="30.75" customHeight="1" x14ac:dyDescent="0.2">
      <c r="A3" s="149" t="s">
        <v>83</v>
      </c>
      <c r="B3" s="149"/>
      <c r="C3" s="149"/>
      <c r="D3" s="149"/>
      <c r="E3" s="149"/>
      <c r="F3" s="149"/>
      <c r="G3" s="149"/>
      <c r="H3" s="149"/>
      <c r="I3" s="149"/>
      <c r="J3" s="149"/>
    </row>
    <row r="4" spans="1:11" x14ac:dyDescent="0.2">
      <c r="A4" s="75"/>
      <c r="B4" s="75"/>
      <c r="C4" s="75"/>
      <c r="D4" s="75"/>
      <c r="E4" s="75"/>
      <c r="F4" s="75"/>
      <c r="G4" s="75"/>
      <c r="H4" s="75"/>
      <c r="I4" s="75"/>
      <c r="J4" s="75"/>
    </row>
    <row r="5" spans="1:11" ht="27" x14ac:dyDescent="0.25">
      <c r="A5" s="81" t="s">
        <v>84</v>
      </c>
      <c r="B5" s="81" t="s">
        <v>95</v>
      </c>
      <c r="C5" s="81" t="s">
        <v>85</v>
      </c>
      <c r="D5" s="81" t="s">
        <v>86</v>
      </c>
      <c r="E5" s="81" t="s">
        <v>87</v>
      </c>
      <c r="F5" s="82"/>
      <c r="G5"/>
      <c r="H5" s="83"/>
      <c r="I5" s="84"/>
      <c r="J5" s="83"/>
      <c r="K5"/>
    </row>
    <row r="6" spans="1:11" ht="15" x14ac:dyDescent="0.25">
      <c r="A6" s="76" t="s">
        <v>88</v>
      </c>
      <c r="B6" s="85">
        <v>2.6087457184183398</v>
      </c>
      <c r="C6" s="85">
        <v>0.40495672936586447</v>
      </c>
      <c r="D6" s="86">
        <v>0.88</v>
      </c>
      <c r="E6" s="87">
        <v>0.05</v>
      </c>
      <c r="F6" s="77"/>
      <c r="G6"/>
      <c r="H6" s="88"/>
      <c r="I6" s="88"/>
      <c r="J6" s="74"/>
      <c r="K6"/>
    </row>
    <row r="7" spans="1:11" ht="15" x14ac:dyDescent="0.25">
      <c r="A7" s="76" t="s">
        <v>89</v>
      </c>
      <c r="B7" s="85">
        <v>12.01091834073631</v>
      </c>
      <c r="C7" s="85">
        <v>1.8931410946820657</v>
      </c>
      <c r="D7" s="86">
        <v>0.87</v>
      </c>
      <c r="E7" s="87">
        <v>0.05</v>
      </c>
      <c r="F7" s="77"/>
      <c r="G7"/>
      <c r="H7" s="88"/>
      <c r="I7" s="88"/>
      <c r="J7" s="74"/>
      <c r="K7"/>
    </row>
    <row r="8" spans="1:11" ht="15" x14ac:dyDescent="0.25">
      <c r="A8" s="76" t="s">
        <v>90</v>
      </c>
      <c r="B8" s="85">
        <v>2.2782826525485316</v>
      </c>
      <c r="C8" s="85">
        <v>0.32690665588397033</v>
      </c>
      <c r="D8" s="86">
        <v>0.89</v>
      </c>
      <c r="E8" s="87">
        <v>0.05</v>
      </c>
      <c r="F8" s="77"/>
      <c r="G8"/>
      <c r="H8" s="88"/>
      <c r="I8" s="88"/>
      <c r="J8" s="74"/>
      <c r="K8"/>
    </row>
    <row r="9" spans="1:11" ht="15" x14ac:dyDescent="0.25">
      <c r="A9" s="76" t="s">
        <v>91</v>
      </c>
      <c r="B9" s="85">
        <v>6.486083997304716</v>
      </c>
      <c r="C9" s="85">
        <v>1.1014831057968415</v>
      </c>
      <c r="D9" s="86">
        <v>0.88</v>
      </c>
      <c r="E9" s="87">
        <v>0.05</v>
      </c>
      <c r="F9" s="77"/>
      <c r="G9"/>
      <c r="H9" s="88"/>
      <c r="I9" s="88"/>
      <c r="J9" s="74"/>
      <c r="K9"/>
    </row>
    <row r="10" spans="1:11" ht="25.5" customHeight="1" x14ac:dyDescent="0.25">
      <c r="A10" s="89" t="s">
        <v>92</v>
      </c>
      <c r="B10" s="79">
        <f>SUM(B6:B9)</f>
        <v>23.384030709007902</v>
      </c>
      <c r="C10" s="79">
        <f>SUM(C6:C9)</f>
        <v>3.7264875857287421</v>
      </c>
      <c r="D10" s="143"/>
      <c r="E10" s="144"/>
      <c r="F10" s="77"/>
      <c r="G10"/>
      <c r="H10" s="88"/>
      <c r="I10" s="88"/>
      <c r="J10" s="74"/>
      <c r="K10"/>
    </row>
    <row r="11" spans="1:11" ht="15" x14ac:dyDescent="0.25">
      <c r="A11" s="78"/>
      <c r="B11" s="90"/>
      <c r="C11" s="90"/>
      <c r="D11" s="74"/>
      <c r="E11" s="74"/>
      <c r="F11" s="74"/>
      <c r="G11" s="74"/>
      <c r="H11" s="74"/>
      <c r="I11" s="74"/>
      <c r="J11" s="74"/>
      <c r="K11"/>
    </row>
    <row r="12" spans="1:11" ht="38.25" x14ac:dyDescent="0.2">
      <c r="A12" s="145"/>
      <c r="B12" s="145"/>
      <c r="C12" s="145"/>
      <c r="D12" s="145"/>
      <c r="E12" s="145"/>
      <c r="F12" s="91" t="s">
        <v>88</v>
      </c>
      <c r="G12" s="91" t="s">
        <v>89</v>
      </c>
      <c r="H12" s="91" t="s">
        <v>90</v>
      </c>
      <c r="I12" s="91" t="s">
        <v>91</v>
      </c>
      <c r="J12" s="92" t="s">
        <v>96</v>
      </c>
      <c r="K12" s="92" t="s">
        <v>97</v>
      </c>
    </row>
    <row r="13" spans="1:11" x14ac:dyDescent="0.2">
      <c r="A13" s="146" t="s">
        <v>98</v>
      </c>
      <c r="B13" s="146"/>
      <c r="C13" s="146"/>
      <c r="D13" s="146"/>
      <c r="E13" s="146"/>
      <c r="F13" s="79">
        <f>(B6*E6)*(D6)</f>
        <v>0.11478481161040696</v>
      </c>
      <c r="G13" s="79">
        <f>(B7*E7)*(D7)</f>
        <v>0.52247494782202952</v>
      </c>
      <c r="H13" s="79">
        <f>(B8*E8)*(D8)</f>
        <v>0.10138357803840967</v>
      </c>
      <c r="I13" s="79">
        <f>(B9*E9)*(D9)</f>
        <v>0.28538769588140755</v>
      </c>
      <c r="J13" s="80">
        <f>SUM(F13:I13)</f>
        <v>1.0240310333522538</v>
      </c>
      <c r="K13" s="93">
        <f>J13*2000</f>
        <v>2048.0620667045077</v>
      </c>
    </row>
    <row r="14" spans="1:11" x14ac:dyDescent="0.2">
      <c r="A14" s="146" t="s">
        <v>99</v>
      </c>
      <c r="B14" s="146"/>
      <c r="C14" s="146"/>
      <c r="D14" s="146"/>
      <c r="E14" s="146"/>
      <c r="F14" s="79">
        <f>(C6*E6)*(D6)</f>
        <v>1.781809609209804E-2</v>
      </c>
      <c r="G14" s="79">
        <f>(C7*E7)*(D7)</f>
        <v>8.2351637618669871E-2</v>
      </c>
      <c r="H14" s="79">
        <f>(C8*E8)*(D8)</f>
        <v>1.4547346186836681E-2</v>
      </c>
      <c r="I14" s="79">
        <f>(C9*E9)*(D9)</f>
        <v>4.8465256655061031E-2</v>
      </c>
      <c r="J14" s="80">
        <f>SUM(F14:I14)</f>
        <v>0.16318233655266562</v>
      </c>
      <c r="K14" s="93">
        <f>J14*2000</f>
        <v>326.36467310533124</v>
      </c>
    </row>
    <row r="16" spans="1:11" x14ac:dyDescent="0.2">
      <c r="A16" s="147" t="s">
        <v>93</v>
      </c>
      <c r="B16" s="147"/>
      <c r="C16" s="147"/>
      <c r="D16" s="147"/>
      <c r="E16" s="147"/>
    </row>
  </sheetData>
  <mergeCells count="8">
    <mergeCell ref="A1:J1"/>
    <mergeCell ref="A2:J2"/>
    <mergeCell ref="A3:J3"/>
    <mergeCell ref="D10:E10"/>
    <mergeCell ref="A12:E12"/>
    <mergeCell ref="A13:E13"/>
    <mergeCell ref="A14:E14"/>
    <mergeCell ref="A16:E16"/>
  </mergeCells>
  <printOptions horizontalCentered="1"/>
  <pageMargins left="0.25" right="0.25" top="0.75" bottom="0.75" header="0.3" footer="0.3"/>
  <pageSetup scale="85" orientation="landscape" r:id="rId1"/>
  <headerFooter>
    <oddFooter>&amp;L&amp;"Arial,Regular"&amp;8&amp;A&amp;R&amp;"Arial,Regular"&amp;8Dec 2023</oddFooter>
  </headerFooter>
</worksheet>
</file>

<file path=docMetadata/LabelInfo.xml><?xml version="1.0" encoding="utf-8"?>
<clbl:labelList xmlns:clbl="http://schemas.microsoft.com/office/2020/mipLabelMetadata">
  <clbl:label id="{a061e953-577f-44bc-90d4-dd6552c79708}" enabled="1" method="Privileged" siteId="{2f5e7ebc-22b0-4fbe-934c-aabddb4e29b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 Bike-Ped</vt:lpstr>
      <vt:lpstr>Intersection Improvement</vt:lpstr>
      <vt:lpstr>ITS</vt:lpstr>
      <vt:lpstr>' Bike-Ped'!Print_Area</vt:lpstr>
      <vt:lpstr>'Intersection Improvement'!Print_Area</vt:lpstr>
      <vt:lpstr>ITS!Print_Area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Thimmavajjhala</dc:creator>
  <cp:lastModifiedBy>Vivek Thimmavajjhala</cp:lastModifiedBy>
  <dcterms:created xsi:type="dcterms:W3CDTF">2025-08-08T19:29:31Z</dcterms:created>
  <dcterms:modified xsi:type="dcterms:W3CDTF">2025-08-08T20:54:52Z</dcterms:modified>
</cp:coreProperties>
</file>