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https://ieminc4.sharepoint.com/sites/extranet/NCTCOG_FAC/Internal Documents  Restricted Access/Final Documents/"/>
    </mc:Choice>
  </mc:AlternateContent>
  <xr:revisionPtr revIDLastSave="9" documentId="8_{504E3A65-F7BF-4EBD-855B-5C0165889865}" xr6:coauthVersionLast="45" xr6:coauthVersionMax="47" xr10:uidLastSave="{1BE5BD18-A125-47AE-8165-BF5C22F5E697}"/>
  <bookViews>
    <workbookView xWindow="-108" yWindow="-108" windowWidth="23256" windowHeight="12576" xr2:uid="{00000000-000D-0000-FFFF-FFFF00000000}"/>
  </bookViews>
  <sheets>
    <sheet name="Site Specs" sheetId="1" r:id="rId1"/>
  </sheets>
  <definedNames>
    <definedName name="_xlnm.Print_Area" localSheetId="0">'Site Specs'!$B$9:$F$30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5" i="1" l="1"/>
  <c r="C12" i="1"/>
  <c r="E12" i="1" s="1"/>
  <c r="C11" i="1"/>
  <c r="E11" i="1" s="1"/>
  <c r="C5" i="1"/>
  <c r="D19" i="1" s="1"/>
  <c r="E19" i="1" s="1"/>
  <c r="D17" i="1"/>
  <c r="E17" i="1" s="1"/>
  <c r="E10" i="1"/>
  <c r="D16" i="1"/>
  <c r="E16" i="1" s="1"/>
  <c r="E21" i="1"/>
  <c r="D22" i="1"/>
  <c r="E22" i="1" s="1"/>
  <c r="E24" i="1"/>
  <c r="C6" i="1"/>
  <c r="D20" i="1" l="1"/>
  <c r="E20" i="1" s="1"/>
  <c r="D23" i="1"/>
  <c r="E23" i="1" s="1"/>
  <c r="C28" i="1"/>
  <c r="D15" i="1"/>
  <c r="E15" i="1" s="1"/>
  <c r="D18" i="1"/>
  <c r="E18" i="1" s="1"/>
  <c r="D14" i="1"/>
  <c r="E14" i="1" s="1"/>
  <c r="D13" i="1"/>
  <c r="E13" i="1" s="1"/>
  <c r="C30" i="1"/>
  <c r="E28" i="1" l="1"/>
</calcChain>
</file>

<file path=xl/sharedStrings.xml><?xml version="1.0" encoding="utf-8"?>
<sst xmlns="http://schemas.openxmlformats.org/spreadsheetml/2006/main" count="50" uniqueCount="39">
  <si>
    <t xml:space="preserve">Family Assistance Center Facility Size Estimation Tool </t>
  </si>
  <si>
    <t xml:space="preserve">This tool can provide an estimate for space that is ideal for family assistance services depending on the size of the incident.  This tool is intended to be used as a guide and will vary depending on the configuration of the facility selected for the family assistance center. These estimates should be considered when assessing and selecting an FAC facility but can be customized to fit the needs and availablilty of a particular facility. The areas listed below are suggested, local jurisdictions may add or edit rooms to accomdate the services being provided based on the incident. </t>
  </si>
  <si>
    <t>Number of Fatalities</t>
  </si>
  <si>
    <t xml:space="preserve">Enter the number of fatalities into cell C3 and the estimated number of family members to expect will be calculated. This calculation is based on best practices and will vary depending on the actual incident. </t>
  </si>
  <si>
    <t>Total Number of Family/Friends</t>
  </si>
  <si>
    <t>Incident Size*</t>
  </si>
  <si>
    <t>* Variable numbers will be changed based on number of fatalities entered in "number of fatalities."  If more Meeting Rooms are need please enter the number of additional meeting rooms required into cell C26.</t>
  </si>
  <si>
    <t>Room type</t>
  </si>
  <si>
    <t>Number of Rooms/Areas</t>
  </si>
  <si>
    <t>Capacity</t>
  </si>
  <si>
    <t>Suggested Square Footage</t>
  </si>
  <si>
    <t>Square Footage Scaling Key</t>
  </si>
  <si>
    <t>Family Reception Area</t>
  </si>
  <si>
    <r>
      <t>10ft</t>
    </r>
    <r>
      <rPr>
        <vertAlign val="superscript"/>
        <sz val="12"/>
        <rFont val="Segoe UI Semilight"/>
        <family val="2"/>
      </rPr>
      <t>2</t>
    </r>
    <r>
      <rPr>
        <sz val="12"/>
        <rFont val="Segoe UI Semilight"/>
        <family val="2"/>
      </rPr>
      <t>/person</t>
    </r>
  </si>
  <si>
    <t>Family Interview/Notification Rooms</t>
  </si>
  <si>
    <t>Private Consultation rooms (can be combined with Family Interview rooms above if space is limited)</t>
  </si>
  <si>
    <t>Family Waiting area</t>
  </si>
  <si>
    <t>Family Briefing Area</t>
  </si>
  <si>
    <t>Family Social Services Area</t>
  </si>
  <si>
    <t>Childcare Area</t>
  </si>
  <si>
    <r>
      <t>30ft</t>
    </r>
    <r>
      <rPr>
        <vertAlign val="superscript"/>
        <sz val="12"/>
        <rFont val="Segoe UI Semilight"/>
        <family val="2"/>
      </rPr>
      <t>2</t>
    </r>
    <r>
      <rPr>
        <sz val="12"/>
        <rFont val="Segoe UI Semilight"/>
        <family val="2"/>
      </rPr>
      <t>/child</t>
    </r>
  </si>
  <si>
    <t>Meditation/Spiritual Care Area</t>
  </si>
  <si>
    <r>
      <t>40ft</t>
    </r>
    <r>
      <rPr>
        <vertAlign val="superscript"/>
        <sz val="12"/>
        <rFont val="Segoe UI Semilight"/>
        <family val="2"/>
      </rPr>
      <t>2</t>
    </r>
    <r>
      <rPr>
        <sz val="12"/>
        <rFont val="Segoe UI Semilight"/>
        <family val="2"/>
      </rPr>
      <t>/person</t>
    </r>
  </si>
  <si>
    <t>Television Room</t>
  </si>
  <si>
    <t>Family Computer/phone bank room (can be combined with television room is space is limited)</t>
  </si>
  <si>
    <r>
      <t>25ft</t>
    </r>
    <r>
      <rPr>
        <vertAlign val="superscript"/>
        <sz val="12"/>
        <rFont val="Segoe UI Semilight"/>
        <family val="2"/>
      </rPr>
      <t>2</t>
    </r>
    <r>
      <rPr>
        <sz val="12"/>
        <rFont val="Segoe UI Semilight"/>
        <family val="2"/>
      </rPr>
      <t>/person</t>
    </r>
  </si>
  <si>
    <t>Family Dining Area</t>
  </si>
  <si>
    <r>
      <t>12ft</t>
    </r>
    <r>
      <rPr>
        <vertAlign val="superscript"/>
        <sz val="12"/>
        <rFont val="Segoe UI Semilight"/>
        <family val="2"/>
      </rPr>
      <t>2</t>
    </r>
    <r>
      <rPr>
        <sz val="12"/>
        <rFont val="Segoe UI Semilight"/>
        <family val="2"/>
      </rPr>
      <t>/person</t>
    </r>
  </si>
  <si>
    <t>FAC Command Area</t>
  </si>
  <si>
    <t>Mental/Behavioral Health Team Office</t>
  </si>
  <si>
    <t>Mental/Behavioral Health Staff Room</t>
  </si>
  <si>
    <r>
      <t>30ft</t>
    </r>
    <r>
      <rPr>
        <vertAlign val="superscript"/>
        <sz val="12"/>
        <rFont val="Segoe UI Semilight"/>
        <family val="2"/>
      </rPr>
      <t>2</t>
    </r>
    <r>
      <rPr>
        <sz val="12"/>
        <rFont val="Segoe UI Semilight"/>
        <family val="2"/>
      </rPr>
      <t>/person</t>
    </r>
  </si>
  <si>
    <t>Staff Break Room</t>
  </si>
  <si>
    <t>Staff Work Areas</t>
  </si>
  <si>
    <t>Supplies Storage Area</t>
  </si>
  <si>
    <r>
      <t>500ft</t>
    </r>
    <r>
      <rPr>
        <vertAlign val="superscript"/>
        <sz val="12"/>
        <rFont val="Segoe UI Semilight"/>
        <family val="2"/>
      </rPr>
      <t>2</t>
    </r>
  </si>
  <si>
    <t>Other Meeting Rooms</t>
  </si>
  <si>
    <t>Total Number of Rooms and Square Footage</t>
  </si>
  <si>
    <t>Restroom Stalls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</si>
</sst>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0"/>
      <name val="Arial"/>
    </font>
    <font>
      <sz val="8"/>
      <name val="Arial"/>
    </font>
    <font>
      <sz val="10"/>
      <name val="Arial"/>
    </font>
    <font>
      <b/>
      <sz val="16"/>
      <name val="Segoe UI Semilight"/>
      <family val="2"/>
    </font>
    <font>
      <sz val="10"/>
      <name val="Segoe UI Semilight"/>
      <family val="2"/>
    </font>
    <font>
      <i/>
      <sz val="12"/>
      <name val="Segoe UI Semilight"/>
      <family val="2"/>
    </font>
    <font>
      <b/>
      <sz val="12"/>
      <name val="Segoe UI Semilight"/>
      <family val="2"/>
    </font>
    <font>
      <sz val="12"/>
      <name val="Segoe UI Semilight"/>
      <family val="2"/>
    </font>
    <font>
      <vertAlign val="superscript"/>
      <sz val="12"/>
      <name val="Segoe UI Semilight"/>
      <family val="2"/>
    </font>
  </fonts>
  <fills count="4">
    <fill>
      <patternFill patternType="none"/>
    </fill>
    <fill>
      <patternFill patternType="gray125"/>
    </fill>
    <fill>
      <patternFill patternType="solid">
        <fgColor indexed="13"/>
        <bgColor indexed="64"/>
      </patternFill>
    </fill>
    <fill>
      <patternFill patternType="solid">
        <fgColor rgb="FFD5DCE4"/>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ck">
        <color indexed="64"/>
      </left>
      <right/>
      <top/>
      <bottom/>
      <diagonal/>
    </border>
    <border>
      <left/>
      <right style="thick">
        <color indexed="64"/>
      </right>
      <top/>
      <bottom/>
      <diagonal/>
    </border>
    <border>
      <left/>
      <right style="thick">
        <color indexed="64"/>
      </right>
      <top/>
      <bottom style="thick">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right/>
      <top style="thin">
        <color indexed="64"/>
      </top>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right/>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top style="thick">
        <color indexed="64"/>
      </top>
      <bottom style="thick">
        <color indexed="64"/>
      </bottom>
      <diagonal/>
    </border>
  </borders>
  <cellStyleXfs count="2">
    <xf numFmtId="0" fontId="0" fillId="0" borderId="0"/>
    <xf numFmtId="43" fontId="2" fillId="0" borderId="0" applyFont="0" applyFill="0" applyBorder="0" applyAlignment="0" applyProtection="0"/>
  </cellStyleXfs>
  <cellXfs count="42">
    <xf numFmtId="0" fontId="0" fillId="0" borderId="0" xfId="0"/>
    <xf numFmtId="0" fontId="4" fillId="0" borderId="0" xfId="0" applyFont="1" applyAlignment="1">
      <alignment horizontal="right"/>
    </xf>
    <xf numFmtId="0" fontId="4" fillId="0" borderId="0" xfId="0" applyFont="1" applyAlignment="1">
      <alignment horizontal="center"/>
    </xf>
    <xf numFmtId="0" fontId="4" fillId="0" borderId="0" xfId="0" applyFont="1"/>
    <xf numFmtId="0" fontId="6" fillId="0" borderId="2" xfId="0" applyFont="1" applyBorder="1" applyAlignment="1">
      <alignment horizontal="left"/>
    </xf>
    <xf numFmtId="164" fontId="7" fillId="0" borderId="0" xfId="1" applyNumberFormat="1" applyFont="1" applyBorder="1"/>
    <xf numFmtId="0" fontId="7" fillId="0" borderId="3" xfId="0" applyFont="1" applyBorder="1"/>
    <xf numFmtId="0" fontId="6" fillId="2" borderId="12" xfId="0" applyFont="1" applyFill="1" applyBorder="1" applyAlignment="1">
      <alignment horizontal="right"/>
    </xf>
    <xf numFmtId="164" fontId="6" fillId="2" borderId="1" xfId="1" applyNumberFormat="1" applyFont="1" applyFill="1" applyBorder="1" applyAlignment="1">
      <alignment horizontal="center"/>
    </xf>
    <xf numFmtId="0" fontId="7" fillId="0" borderId="2" xfId="0" applyFont="1" applyBorder="1"/>
    <xf numFmtId="0" fontId="6" fillId="3" borderId="12" xfId="0" applyFont="1" applyFill="1" applyBorder="1" applyAlignment="1">
      <alignment horizontal="right" vertical="center"/>
    </xf>
    <xf numFmtId="164" fontId="6" fillId="3" borderId="1" xfId="1" applyNumberFormat="1" applyFont="1" applyFill="1" applyBorder="1" applyAlignment="1">
      <alignment horizontal="center" vertical="center" wrapText="1"/>
    </xf>
    <xf numFmtId="164" fontId="6" fillId="3" borderId="1" xfId="1" applyNumberFormat="1" applyFont="1" applyFill="1" applyBorder="1" applyAlignment="1">
      <alignment horizontal="center" vertical="center"/>
    </xf>
    <xf numFmtId="0" fontId="6" fillId="3" borderId="13" xfId="0" applyFont="1" applyFill="1" applyBorder="1" applyAlignment="1">
      <alignment horizontal="center" vertical="center" wrapText="1"/>
    </xf>
    <xf numFmtId="0" fontId="5" fillId="0" borderId="12" xfId="0" applyFont="1" applyBorder="1" applyAlignment="1">
      <alignment horizontal="right"/>
    </xf>
    <xf numFmtId="164" fontId="7" fillId="0" borderId="1" xfId="1" applyNumberFormat="1" applyFont="1" applyBorder="1" applyAlignment="1">
      <alignment horizontal="center"/>
    </xf>
    <xf numFmtId="0" fontId="7" fillId="0" borderId="13" xfId="0" applyFont="1" applyBorder="1" applyAlignment="1">
      <alignment horizontal="center"/>
    </xf>
    <xf numFmtId="0" fontId="5" fillId="0" borderId="12" xfId="0" applyFont="1" applyBorder="1" applyAlignment="1">
      <alignment horizontal="right" wrapText="1"/>
    </xf>
    <xf numFmtId="0" fontId="5" fillId="0" borderId="14" xfId="0" applyFont="1" applyBorder="1" applyAlignment="1">
      <alignment horizontal="right"/>
    </xf>
    <xf numFmtId="164" fontId="7" fillId="0" borderId="5" xfId="1" applyNumberFormat="1" applyFont="1" applyBorder="1" applyAlignment="1">
      <alignment horizontal="center"/>
    </xf>
    <xf numFmtId="0" fontId="6" fillId="0" borderId="6" xfId="0" applyFont="1" applyBorder="1" applyAlignment="1">
      <alignment horizontal="right" wrapText="1"/>
    </xf>
    <xf numFmtId="164" fontId="7" fillId="0" borderId="6" xfId="1" applyNumberFormat="1" applyFont="1" applyBorder="1" applyAlignment="1">
      <alignment horizontal="center"/>
    </xf>
    <xf numFmtId="164" fontId="7" fillId="0" borderId="7" xfId="1" applyNumberFormat="1" applyFont="1" applyBorder="1" applyAlignment="1">
      <alignment horizontal="center"/>
    </xf>
    <xf numFmtId="0" fontId="6" fillId="0" borderId="2" xfId="0" applyFont="1" applyBorder="1" applyAlignment="1">
      <alignment horizontal="right"/>
    </xf>
    <xf numFmtId="164" fontId="7" fillId="0" borderId="0" xfId="1" applyNumberFormat="1" applyFont="1" applyBorder="1" applyAlignment="1">
      <alignment horizontal="center"/>
    </xf>
    <xf numFmtId="0" fontId="6" fillId="0" borderId="15" xfId="0" applyFont="1" applyBorder="1" applyAlignment="1">
      <alignment horizontal="right"/>
    </xf>
    <xf numFmtId="164" fontId="7" fillId="0" borderId="11" xfId="1" applyNumberFormat="1" applyFont="1" applyBorder="1" applyAlignment="1">
      <alignment horizontal="center"/>
    </xf>
    <xf numFmtId="164" fontId="7" fillId="0" borderId="11" xfId="1" applyNumberFormat="1" applyFont="1" applyBorder="1"/>
    <xf numFmtId="0" fontId="7" fillId="0" borderId="4" xfId="0" applyFont="1" applyBorder="1"/>
    <xf numFmtId="0" fontId="4" fillId="0" borderId="8" xfId="0" applyFont="1" applyBorder="1"/>
    <xf numFmtId="164" fontId="4" fillId="0" borderId="8" xfId="1" applyNumberFormat="1" applyFont="1" applyBorder="1"/>
    <xf numFmtId="164" fontId="4" fillId="0" borderId="0" xfId="1" applyNumberFormat="1" applyFont="1"/>
    <xf numFmtId="0" fontId="4" fillId="0" borderId="0" xfId="0" applyFont="1" applyAlignment="1">
      <alignment horizontal="right" vertical="top" wrapText="1"/>
    </xf>
    <xf numFmtId="0" fontId="5" fillId="0" borderId="9" xfId="0" applyFont="1" applyBorder="1" applyAlignment="1">
      <alignment vertical="center" wrapText="1"/>
    </xf>
    <xf numFmtId="0" fontId="7" fillId="0" borderId="8" xfId="0" applyFont="1" applyBorder="1" applyAlignment="1">
      <alignment vertical="center"/>
    </xf>
    <xf numFmtId="0" fontId="7" fillId="0" borderId="10" xfId="0" applyFont="1" applyBorder="1" applyAlignment="1">
      <alignment vertical="center"/>
    </xf>
    <xf numFmtId="0" fontId="5" fillId="0" borderId="9" xfId="0" applyFont="1" applyBorder="1" applyAlignment="1">
      <alignment horizontal="left" wrapText="1"/>
    </xf>
    <xf numFmtId="0" fontId="5" fillId="0" borderId="8" xfId="0" applyFont="1" applyBorder="1" applyAlignment="1">
      <alignment horizontal="left" wrapText="1"/>
    </xf>
    <xf numFmtId="0" fontId="5" fillId="0" borderId="10" xfId="0" applyFont="1" applyBorder="1" applyAlignment="1">
      <alignment horizontal="left" wrapText="1"/>
    </xf>
    <xf numFmtId="0" fontId="5" fillId="0" borderId="0" xfId="0" applyFont="1" applyAlignment="1">
      <alignment horizontal="left" wrapText="1"/>
    </xf>
    <xf numFmtId="0" fontId="5" fillId="0" borderId="3" xfId="0" applyFont="1" applyBorder="1" applyAlignment="1">
      <alignment horizontal="left" wrapText="1"/>
    </xf>
    <xf numFmtId="0" fontId="3" fillId="0" borderId="11" xfId="0" applyFont="1" applyBorder="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5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75"/>
  <sheetViews>
    <sheetView showGridLines="0" tabSelected="1" workbookViewId="0">
      <selection activeCell="C6" sqref="C6"/>
    </sheetView>
  </sheetViews>
  <sheetFormatPr defaultColWidth="8.77734375" defaultRowHeight="15" x14ac:dyDescent="0.35"/>
  <cols>
    <col min="1" max="1" width="8.77734375" style="3"/>
    <col min="2" max="2" width="37.21875" style="3" customWidth="1"/>
    <col min="3" max="5" width="17.88671875" style="31" customWidth="1"/>
    <col min="6" max="6" width="17.88671875" style="3" customWidth="1"/>
    <col min="7" max="7" width="35.44140625" style="1" customWidth="1"/>
    <col min="8" max="8" width="18.44140625" style="2" customWidth="1"/>
    <col min="9" max="16384" width="8.77734375" style="3"/>
  </cols>
  <sheetData>
    <row r="1" spans="2:8" ht="32.549999999999997" customHeight="1" thickBot="1" x14ac:dyDescent="0.6">
      <c r="B1" s="41" t="s">
        <v>0</v>
      </c>
      <c r="C1" s="41"/>
      <c r="D1" s="41"/>
      <c r="E1" s="41"/>
      <c r="F1" s="41"/>
    </row>
    <row r="2" spans="2:8" ht="127.2" customHeight="1" thickTop="1" x14ac:dyDescent="0.45">
      <c r="B2" s="36" t="s">
        <v>1</v>
      </c>
      <c r="C2" s="37"/>
      <c r="D2" s="37"/>
      <c r="E2" s="37"/>
      <c r="F2" s="38"/>
      <c r="G2" s="3"/>
      <c r="H2" s="3"/>
    </row>
    <row r="3" spans="2:8" ht="19.2" x14ac:dyDescent="0.45">
      <c r="B3" s="4"/>
      <c r="C3" s="5"/>
      <c r="D3" s="5"/>
      <c r="E3" s="5"/>
      <c r="F3" s="6"/>
      <c r="G3" s="3"/>
      <c r="H3" s="3"/>
    </row>
    <row r="4" spans="2:8" ht="102" customHeight="1" x14ac:dyDescent="0.45">
      <c r="B4" s="7" t="s">
        <v>2</v>
      </c>
      <c r="C4" s="8">
        <v>500</v>
      </c>
      <c r="D4" s="5"/>
      <c r="E4" s="39" t="s">
        <v>3</v>
      </c>
      <c r="F4" s="40"/>
      <c r="G4" s="3"/>
      <c r="H4" s="3"/>
    </row>
    <row r="5" spans="2:8" ht="19.2" x14ac:dyDescent="0.45">
      <c r="B5" s="7" t="s">
        <v>4</v>
      </c>
      <c r="C5" s="8">
        <f>C4*8</f>
        <v>4000</v>
      </c>
      <c r="D5" s="5"/>
      <c r="E5" s="5"/>
      <c r="F5" s="6"/>
      <c r="G5" s="3"/>
      <c r="H5" s="3"/>
    </row>
    <row r="6" spans="2:8" ht="19.8" thickBot="1" x14ac:dyDescent="0.5">
      <c r="B6" s="7" t="s">
        <v>5</v>
      </c>
      <c r="C6" s="8" t="str">
        <f>IF(C4&lt;20,"Small",IF(C4&lt;101,"Medium",IF(C4&lt;501,"Large","Catastrophic")))</f>
        <v>Large</v>
      </c>
      <c r="D6" s="5"/>
      <c r="E6" s="5"/>
      <c r="F6" s="6"/>
      <c r="G6" s="3"/>
      <c r="H6" s="3"/>
    </row>
    <row r="7" spans="2:8" ht="40.200000000000003" customHeight="1" thickTop="1" x14ac:dyDescent="0.35">
      <c r="B7" s="33" t="s">
        <v>6</v>
      </c>
      <c r="C7" s="34"/>
      <c r="D7" s="34"/>
      <c r="E7" s="34"/>
      <c r="F7" s="35"/>
      <c r="G7" s="3"/>
      <c r="H7" s="3"/>
    </row>
    <row r="8" spans="2:8" ht="19.2" x14ac:dyDescent="0.45">
      <c r="B8" s="9"/>
      <c r="C8" s="5"/>
      <c r="D8" s="5"/>
      <c r="E8" s="5"/>
      <c r="F8" s="6"/>
      <c r="G8" s="3"/>
      <c r="H8" s="3"/>
    </row>
    <row r="9" spans="2:8" ht="38.4" x14ac:dyDescent="0.35">
      <c r="B9" s="10" t="s">
        <v>7</v>
      </c>
      <c r="C9" s="11" t="s">
        <v>8</v>
      </c>
      <c r="D9" s="12" t="s">
        <v>9</v>
      </c>
      <c r="E9" s="11" t="s">
        <v>10</v>
      </c>
      <c r="F9" s="13" t="s">
        <v>11</v>
      </c>
      <c r="G9" s="3"/>
      <c r="H9" s="3"/>
    </row>
    <row r="10" spans="2:8" ht="19.8" x14ac:dyDescent="0.45">
      <c r="B10" s="14" t="s">
        <v>12</v>
      </c>
      <c r="C10" s="15">
        <v>1</v>
      </c>
      <c r="D10" s="15">
        <v>20</v>
      </c>
      <c r="E10" s="15">
        <f>D10*10</f>
        <v>200</v>
      </c>
      <c r="F10" s="16" t="s">
        <v>13</v>
      </c>
      <c r="G10" s="3"/>
      <c r="H10" s="3"/>
    </row>
    <row r="11" spans="2:8" ht="19.8" x14ac:dyDescent="0.45">
      <c r="B11" s="14" t="s">
        <v>14</v>
      </c>
      <c r="C11" s="15">
        <f>ROUNDUP(C4/15, 0)</f>
        <v>34</v>
      </c>
      <c r="D11" s="15">
        <v>10</v>
      </c>
      <c r="E11" s="15">
        <f>D11*10*C11</f>
        <v>3400</v>
      </c>
      <c r="F11" s="16" t="s">
        <v>13</v>
      </c>
      <c r="G11" s="3"/>
      <c r="H11" s="3"/>
    </row>
    <row r="12" spans="2:8" ht="57.6" x14ac:dyDescent="0.45">
      <c r="B12" s="17" t="s">
        <v>15</v>
      </c>
      <c r="C12" s="15">
        <f>ROUNDUP(C4/15, 0)</f>
        <v>34</v>
      </c>
      <c r="D12" s="15">
        <v>10</v>
      </c>
      <c r="E12" s="15">
        <f>D12*10*C12</f>
        <v>3400</v>
      </c>
      <c r="F12" s="16" t="s">
        <v>13</v>
      </c>
      <c r="G12" s="3"/>
      <c r="H12" s="3"/>
    </row>
    <row r="13" spans="2:8" ht="19.8" x14ac:dyDescent="0.45">
      <c r="B13" s="14" t="s">
        <v>16</v>
      </c>
      <c r="C13" s="15">
        <v>1</v>
      </c>
      <c r="D13" s="15">
        <f>C5*0.66</f>
        <v>2640</v>
      </c>
      <c r="E13" s="15">
        <f>D13*10</f>
        <v>26400</v>
      </c>
      <c r="F13" s="16" t="s">
        <v>13</v>
      </c>
      <c r="G13" s="3"/>
      <c r="H13" s="3"/>
    </row>
    <row r="14" spans="2:8" ht="19.8" x14ac:dyDescent="0.45">
      <c r="B14" s="14" t="s">
        <v>17</v>
      </c>
      <c r="C14" s="15">
        <v>1</v>
      </c>
      <c r="D14" s="15">
        <f>C5*0.66</f>
        <v>2640</v>
      </c>
      <c r="E14" s="15">
        <f>D14*10</f>
        <v>26400</v>
      </c>
      <c r="F14" s="16" t="s">
        <v>13</v>
      </c>
      <c r="G14" s="3"/>
      <c r="H14" s="3"/>
    </row>
    <row r="15" spans="2:8" ht="19.8" x14ac:dyDescent="0.45">
      <c r="B15" s="14" t="s">
        <v>18</v>
      </c>
      <c r="C15" s="15">
        <v>1</v>
      </c>
      <c r="D15" s="15">
        <f>C5*0.66</f>
        <v>2640</v>
      </c>
      <c r="E15" s="15">
        <f>D15*10</f>
        <v>26400</v>
      </c>
      <c r="F15" s="16" t="s">
        <v>13</v>
      </c>
      <c r="G15" s="3"/>
      <c r="H15" s="3"/>
    </row>
    <row r="16" spans="2:8" ht="19.8" x14ac:dyDescent="0.45">
      <c r="B16" s="14" t="s">
        <v>19</v>
      </c>
      <c r="C16" s="15">
        <v>1</v>
      </c>
      <c r="D16" s="15">
        <f>ROUNDUP(C4*0.3,0)</f>
        <v>150</v>
      </c>
      <c r="E16" s="15">
        <f>D16*30</f>
        <v>4500</v>
      </c>
      <c r="F16" s="16" t="s">
        <v>20</v>
      </c>
      <c r="G16" s="3"/>
      <c r="H16" s="3"/>
    </row>
    <row r="17" spans="2:8" ht="19.8" x14ac:dyDescent="0.45">
      <c r="B17" s="14" t="s">
        <v>21</v>
      </c>
      <c r="C17" s="15">
        <v>1</v>
      </c>
      <c r="D17" s="15">
        <f>ROUNDUP(C4/2,0)</f>
        <v>250</v>
      </c>
      <c r="E17" s="15">
        <f>D17*40</f>
        <v>10000</v>
      </c>
      <c r="F17" s="16" t="s">
        <v>22</v>
      </c>
      <c r="G17" s="3"/>
      <c r="H17" s="3"/>
    </row>
    <row r="18" spans="2:8" ht="19.8" x14ac:dyDescent="0.45">
      <c r="B18" s="14" t="s">
        <v>23</v>
      </c>
      <c r="C18" s="15">
        <v>1</v>
      </c>
      <c r="D18" s="15">
        <f>ROUNDUP(C5/15,0)</f>
        <v>267</v>
      </c>
      <c r="E18" s="15">
        <f>D18*10</f>
        <v>2670</v>
      </c>
      <c r="F18" s="16" t="s">
        <v>13</v>
      </c>
      <c r="G18" s="3"/>
      <c r="H18" s="3"/>
    </row>
    <row r="19" spans="2:8" ht="57.6" x14ac:dyDescent="0.45">
      <c r="B19" s="17" t="s">
        <v>24</v>
      </c>
      <c r="C19" s="15">
        <v>1</v>
      </c>
      <c r="D19" s="15">
        <f>ROUNDUP(C5/15,0)</f>
        <v>267</v>
      </c>
      <c r="E19" s="15">
        <f>D19*25</f>
        <v>6675</v>
      </c>
      <c r="F19" s="16" t="s">
        <v>25</v>
      </c>
      <c r="G19" s="3"/>
      <c r="H19" s="3"/>
    </row>
    <row r="20" spans="2:8" ht="19.8" x14ac:dyDescent="0.45">
      <c r="B20" s="18" t="s">
        <v>26</v>
      </c>
      <c r="C20" s="19">
        <v>1</v>
      </c>
      <c r="D20" s="19">
        <f>C5/2</f>
        <v>2000</v>
      </c>
      <c r="E20" s="19">
        <f>D20*12</f>
        <v>24000</v>
      </c>
      <c r="F20" s="16" t="s">
        <v>27</v>
      </c>
      <c r="G20" s="3"/>
      <c r="H20" s="3"/>
    </row>
    <row r="21" spans="2:8" ht="19.8" x14ac:dyDescent="0.45">
      <c r="B21" s="14" t="s">
        <v>28</v>
      </c>
      <c r="C21" s="15">
        <v>1</v>
      </c>
      <c r="D21" s="15">
        <v>20</v>
      </c>
      <c r="E21" s="15">
        <f>D21*30</f>
        <v>600</v>
      </c>
      <c r="F21" s="16" t="s">
        <v>25</v>
      </c>
      <c r="G21" s="3"/>
      <c r="H21" s="3"/>
    </row>
    <row r="22" spans="2:8" ht="38.4" x14ac:dyDescent="0.45">
      <c r="B22" s="17" t="s">
        <v>29</v>
      </c>
      <c r="C22" s="15">
        <v>1</v>
      </c>
      <c r="D22" s="15">
        <f>ROUNDUP(C4/15,0)</f>
        <v>34</v>
      </c>
      <c r="E22" s="15">
        <f>D22*30</f>
        <v>1020</v>
      </c>
      <c r="F22" s="16" t="s">
        <v>25</v>
      </c>
      <c r="G22" s="3"/>
      <c r="H22" s="3"/>
    </row>
    <row r="23" spans="2:8" ht="38.4" x14ac:dyDescent="0.45">
      <c r="B23" s="17" t="s">
        <v>30</v>
      </c>
      <c r="C23" s="15">
        <v>1</v>
      </c>
      <c r="D23" s="15">
        <f>ROUNDUP(D22/2, 0)</f>
        <v>17</v>
      </c>
      <c r="E23" s="15">
        <f>D23*30</f>
        <v>510</v>
      </c>
      <c r="F23" s="16" t="s">
        <v>31</v>
      </c>
      <c r="G23" s="3"/>
      <c r="H23" s="3"/>
    </row>
    <row r="24" spans="2:8" ht="19.8" x14ac:dyDescent="0.45">
      <c r="B24" s="14" t="s">
        <v>32</v>
      </c>
      <c r="C24" s="15">
        <v>1</v>
      </c>
      <c r="D24" s="15">
        <v>15</v>
      </c>
      <c r="E24" s="15">
        <f>D24*30</f>
        <v>450</v>
      </c>
      <c r="F24" s="16" t="s">
        <v>31</v>
      </c>
      <c r="G24" s="3"/>
      <c r="H24" s="3"/>
    </row>
    <row r="25" spans="2:8" ht="19.8" x14ac:dyDescent="0.45">
      <c r="B25" s="18" t="s">
        <v>33</v>
      </c>
      <c r="C25" s="15">
        <v>1</v>
      </c>
      <c r="D25" s="15">
        <v>15</v>
      </c>
      <c r="E25" s="15">
        <f>D25*30</f>
        <v>450</v>
      </c>
      <c r="F25" s="16" t="s">
        <v>31</v>
      </c>
      <c r="G25" s="3"/>
      <c r="H25" s="3"/>
    </row>
    <row r="26" spans="2:8" ht="19.8" x14ac:dyDescent="0.45">
      <c r="B26" s="18" t="s">
        <v>34</v>
      </c>
      <c r="C26" s="19">
        <v>1</v>
      </c>
      <c r="D26" s="19">
        <v>0</v>
      </c>
      <c r="E26" s="19">
        <v>500</v>
      </c>
      <c r="F26" s="16" t="s">
        <v>35</v>
      </c>
      <c r="G26" s="3"/>
      <c r="H26" s="3"/>
    </row>
    <row r="27" spans="2:8" ht="20.399999999999999" thickBot="1" x14ac:dyDescent="0.5">
      <c r="B27" s="18" t="s">
        <v>36</v>
      </c>
      <c r="C27" s="19"/>
      <c r="D27" s="19">
        <v>10</v>
      </c>
      <c r="E27" s="19">
        <v>100</v>
      </c>
      <c r="F27" s="16" t="s">
        <v>13</v>
      </c>
      <c r="G27" s="3"/>
      <c r="H27" s="3"/>
    </row>
    <row r="28" spans="2:8" ht="39.6" thickTop="1" thickBot="1" x14ac:dyDescent="0.5">
      <c r="B28" s="20" t="s">
        <v>37</v>
      </c>
      <c r="C28" s="21">
        <f>SUM(C10:C27)</f>
        <v>83</v>
      </c>
      <c r="D28" s="22"/>
      <c r="E28" s="21">
        <f>SUM(E10:E27)</f>
        <v>137675</v>
      </c>
      <c r="F28" s="6"/>
      <c r="G28" s="3"/>
      <c r="H28" s="3"/>
    </row>
    <row r="29" spans="2:8" ht="20.399999999999999" thickTop="1" thickBot="1" x14ac:dyDescent="0.5">
      <c r="B29" s="23"/>
      <c r="C29" s="24"/>
      <c r="D29" s="24"/>
      <c r="E29" s="5"/>
      <c r="F29" s="6"/>
      <c r="G29" s="3"/>
      <c r="H29" s="3"/>
    </row>
    <row r="30" spans="2:8" ht="20.399999999999999" thickTop="1" thickBot="1" x14ac:dyDescent="0.5">
      <c r="B30" s="25" t="s">
        <v>38</v>
      </c>
      <c r="C30" s="21">
        <f>ROUNDUP(C5/30, 0)</f>
        <v>134</v>
      </c>
      <c r="D30" s="26"/>
      <c r="E30" s="27"/>
      <c r="F30" s="28"/>
      <c r="G30" s="3"/>
      <c r="H30" s="3"/>
    </row>
    <row r="31" spans="2:8" ht="15.6" thickTop="1" x14ac:dyDescent="0.35">
      <c r="B31" s="29"/>
      <c r="C31" s="30"/>
      <c r="D31" s="30"/>
      <c r="E31" s="30"/>
      <c r="F31" s="29"/>
      <c r="G31" s="3"/>
      <c r="H31" s="3"/>
    </row>
    <row r="32" spans="2:8" x14ac:dyDescent="0.35">
      <c r="G32" s="3"/>
      <c r="H32" s="3"/>
    </row>
    <row r="33" spans="7:8" x14ac:dyDescent="0.35">
      <c r="G33" s="3"/>
      <c r="H33" s="3"/>
    </row>
    <row r="34" spans="7:8" x14ac:dyDescent="0.35">
      <c r="G34" s="3"/>
      <c r="H34" s="3"/>
    </row>
    <row r="35" spans="7:8" x14ac:dyDescent="0.35">
      <c r="G35" s="3"/>
      <c r="H35" s="3"/>
    </row>
    <row r="36" spans="7:8" x14ac:dyDescent="0.35">
      <c r="G36" s="3"/>
      <c r="H36" s="3"/>
    </row>
    <row r="37" spans="7:8" x14ac:dyDescent="0.35">
      <c r="G37" s="3"/>
      <c r="H37" s="3"/>
    </row>
    <row r="38" spans="7:8" x14ac:dyDescent="0.35">
      <c r="G38" s="3"/>
      <c r="H38" s="3"/>
    </row>
    <row r="39" spans="7:8" x14ac:dyDescent="0.35">
      <c r="G39" s="3"/>
      <c r="H39" s="3"/>
    </row>
    <row r="40" spans="7:8" x14ac:dyDescent="0.35">
      <c r="G40" s="3"/>
      <c r="H40" s="3"/>
    </row>
    <row r="41" spans="7:8" x14ac:dyDescent="0.35">
      <c r="G41" s="3"/>
      <c r="H41" s="3"/>
    </row>
    <row r="42" spans="7:8" x14ac:dyDescent="0.35">
      <c r="G42" s="3"/>
      <c r="H42" s="3"/>
    </row>
    <row r="43" spans="7:8" x14ac:dyDescent="0.35">
      <c r="G43" s="3"/>
      <c r="H43" s="3"/>
    </row>
    <row r="44" spans="7:8" x14ac:dyDescent="0.35">
      <c r="G44" s="3"/>
      <c r="H44" s="3"/>
    </row>
    <row r="45" spans="7:8" x14ac:dyDescent="0.35">
      <c r="G45" s="3"/>
      <c r="H45" s="3"/>
    </row>
    <row r="46" spans="7:8" x14ac:dyDescent="0.35">
      <c r="G46" s="3"/>
      <c r="H46" s="3"/>
    </row>
    <row r="47" spans="7:8" x14ac:dyDescent="0.35">
      <c r="G47" s="3"/>
      <c r="H47" s="3"/>
    </row>
    <row r="48" spans="7:8" x14ac:dyDescent="0.35">
      <c r="G48" s="3"/>
      <c r="H48" s="3"/>
    </row>
    <row r="49" spans="7:8" x14ac:dyDescent="0.35">
      <c r="G49" s="3"/>
      <c r="H49" s="3"/>
    </row>
    <row r="50" spans="7:8" x14ac:dyDescent="0.35">
      <c r="G50" s="3"/>
      <c r="H50" s="3"/>
    </row>
    <row r="51" spans="7:8" x14ac:dyDescent="0.35">
      <c r="G51" s="3"/>
      <c r="H51" s="3"/>
    </row>
    <row r="52" spans="7:8" x14ac:dyDescent="0.35">
      <c r="G52" s="3"/>
      <c r="H52" s="3"/>
    </row>
    <row r="53" spans="7:8" x14ac:dyDescent="0.35">
      <c r="G53" s="3"/>
      <c r="H53" s="3"/>
    </row>
    <row r="54" spans="7:8" x14ac:dyDescent="0.35">
      <c r="G54" s="3"/>
      <c r="H54" s="3"/>
    </row>
    <row r="55" spans="7:8" x14ac:dyDescent="0.35">
      <c r="G55" s="3"/>
      <c r="H55" s="3"/>
    </row>
    <row r="56" spans="7:8" x14ac:dyDescent="0.35">
      <c r="G56" s="3"/>
      <c r="H56" s="3"/>
    </row>
    <row r="57" spans="7:8" x14ac:dyDescent="0.35">
      <c r="G57" s="3"/>
      <c r="H57" s="3"/>
    </row>
    <row r="58" spans="7:8" x14ac:dyDescent="0.35">
      <c r="G58" s="3"/>
      <c r="H58" s="3"/>
    </row>
    <row r="59" spans="7:8" x14ac:dyDescent="0.35">
      <c r="G59" s="3"/>
      <c r="H59" s="3"/>
    </row>
    <row r="60" spans="7:8" x14ac:dyDescent="0.35">
      <c r="G60" s="3"/>
      <c r="H60" s="3"/>
    </row>
    <row r="61" spans="7:8" x14ac:dyDescent="0.35">
      <c r="G61" s="3"/>
      <c r="H61" s="3"/>
    </row>
    <row r="62" spans="7:8" x14ac:dyDescent="0.35">
      <c r="G62" s="3"/>
      <c r="H62" s="3"/>
    </row>
    <row r="63" spans="7:8" x14ac:dyDescent="0.35">
      <c r="G63" s="3"/>
      <c r="H63" s="3"/>
    </row>
    <row r="64" spans="7:8" x14ac:dyDescent="0.35">
      <c r="G64" s="3"/>
      <c r="H64" s="3"/>
    </row>
    <row r="65" spans="7:8" x14ac:dyDescent="0.35">
      <c r="G65" s="3"/>
      <c r="H65" s="3"/>
    </row>
    <row r="66" spans="7:8" x14ac:dyDescent="0.35">
      <c r="G66" s="3"/>
      <c r="H66" s="3"/>
    </row>
    <row r="67" spans="7:8" x14ac:dyDescent="0.35">
      <c r="G67" s="3"/>
      <c r="H67" s="3"/>
    </row>
    <row r="68" spans="7:8" x14ac:dyDescent="0.35">
      <c r="G68" s="3"/>
      <c r="H68" s="3"/>
    </row>
    <row r="69" spans="7:8" x14ac:dyDescent="0.35">
      <c r="G69" s="3"/>
      <c r="H69" s="3"/>
    </row>
    <row r="70" spans="7:8" x14ac:dyDescent="0.35">
      <c r="G70" s="3"/>
      <c r="H70" s="3"/>
    </row>
    <row r="71" spans="7:8" x14ac:dyDescent="0.35">
      <c r="G71" s="3"/>
      <c r="H71" s="3"/>
    </row>
    <row r="72" spans="7:8" x14ac:dyDescent="0.35">
      <c r="G72" s="3"/>
      <c r="H72" s="3"/>
    </row>
    <row r="73" spans="7:8" x14ac:dyDescent="0.35">
      <c r="G73" s="3"/>
      <c r="H73" s="3"/>
    </row>
    <row r="74" spans="7:8" x14ac:dyDescent="0.35">
      <c r="G74" s="3"/>
      <c r="H74" s="3"/>
    </row>
    <row r="75" spans="7:8" x14ac:dyDescent="0.35">
      <c r="G75" s="32"/>
    </row>
  </sheetData>
  <mergeCells count="4">
    <mergeCell ref="B7:F7"/>
    <mergeCell ref="B2:F2"/>
    <mergeCell ref="E4:F4"/>
    <mergeCell ref="B1:F1"/>
  </mergeCells>
  <phoneticPr fontId="1" type="noConversion"/>
  <pageMargins left="0.75" right="0.75" top="1" bottom="1" header="0.5" footer="0.5"/>
  <pageSetup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1e8fde9-d587-4f48-ad31-edead594ca85">
      <Terms xmlns="http://schemas.microsoft.com/office/infopath/2007/PartnerControls"/>
    </lcf76f155ced4ddcb4097134ff3c332f>
    <TaxCatchAll xmlns="d5f1f0e0-b601-4749-a7f4-5b51c571fdc3"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348E2397E05D048B3BA956F8F492B60" ma:contentTypeVersion="11" ma:contentTypeDescription="Create a new document." ma:contentTypeScope="" ma:versionID="3ad51a5e5379bb5652fe1493d63afdb9">
  <xsd:schema xmlns:xsd="http://www.w3.org/2001/XMLSchema" xmlns:xs="http://www.w3.org/2001/XMLSchema" xmlns:p="http://schemas.microsoft.com/office/2006/metadata/properties" xmlns:ns2="21e8fde9-d587-4f48-ad31-edead594ca85" xmlns:ns3="d5f1f0e0-b601-4749-a7f4-5b51c571fdc3" targetNamespace="http://schemas.microsoft.com/office/2006/metadata/properties" ma:root="true" ma:fieldsID="20a69aa550767e353dd48a418c3d9bf3" ns2:_="" ns3:_="">
    <xsd:import namespace="21e8fde9-d587-4f48-ad31-edead594ca85"/>
    <xsd:import namespace="d5f1f0e0-b601-4749-a7f4-5b51c571fdc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e8fde9-d587-4f48-ad31-edead594ca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0091450-dd9d-4e8d-a95a-f4f436347ec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f1f0e0-b601-4749-a7f4-5b51c571fdc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786c86a-f72d-41c3-b480-6937980cc91e}" ma:internalName="TaxCatchAll" ma:showField="CatchAllData" ma:web="d5f1f0e0-b601-4749-a7f4-5b51c571fd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29DA73-85AA-4D53-997F-AF8C6180BA4E}">
  <ds:schemaRefs>
    <ds:schemaRef ds:uri="http://schemas.microsoft.com/sharepoint/v3/contenttype/forms"/>
  </ds:schemaRefs>
</ds:datastoreItem>
</file>

<file path=customXml/itemProps2.xml><?xml version="1.0" encoding="utf-8"?>
<ds:datastoreItem xmlns:ds="http://schemas.openxmlformats.org/officeDocument/2006/customXml" ds:itemID="{BAC7896A-E59F-4332-90F9-779689A8537D}">
  <ds:schemaRefs>
    <ds:schemaRef ds:uri="http://schemas.microsoft.com/office/2006/metadata/properties"/>
    <ds:schemaRef ds:uri="21e8fde9-d587-4f48-ad31-edead594ca85"/>
    <ds:schemaRef ds:uri="http://purl.org/dc/dcmitype/"/>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d5f1f0e0-b601-4749-a7f4-5b51c571fdc3"/>
    <ds:schemaRef ds:uri="http://www.w3.org/XML/1998/namespace"/>
    <ds:schemaRef ds:uri="http://purl.org/dc/terms/"/>
  </ds:schemaRefs>
</ds:datastoreItem>
</file>

<file path=customXml/itemProps3.xml><?xml version="1.0" encoding="utf-8"?>
<ds:datastoreItem xmlns:ds="http://schemas.openxmlformats.org/officeDocument/2006/customXml" ds:itemID="{10E7FB87-A2F0-4815-A497-C767EA8C70C1}">
  <ds:schemaRefs>
    <ds:schemaRef ds:uri="http://schemas.microsoft.com/office/2006/metadata/longProperties"/>
  </ds:schemaRefs>
</ds:datastoreItem>
</file>

<file path=customXml/itemProps4.xml><?xml version="1.0" encoding="utf-8"?>
<ds:datastoreItem xmlns:ds="http://schemas.openxmlformats.org/officeDocument/2006/customXml" ds:itemID="{5F302F22-8668-4095-A95E-D77BF3038A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e8fde9-d587-4f48-ad31-edead594ca85"/>
    <ds:schemaRef ds:uri="d5f1f0e0-b601-4749-a7f4-5b51c571fd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Site Specs</vt:lpstr>
      <vt:lpstr>'Site Specs'!Print_Area</vt:lpstr>
    </vt:vector>
  </TitlesOfParts>
  <Manager/>
  <Company>Public Health Seattle-King County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 SKC Employee</dc:creator>
  <cp:keywords/>
  <dc:description/>
  <cp:lastModifiedBy>Welch, Brandy</cp:lastModifiedBy>
  <cp:revision/>
  <dcterms:created xsi:type="dcterms:W3CDTF">2010-04-16T18:49:44Z</dcterms:created>
  <dcterms:modified xsi:type="dcterms:W3CDTF">2022-09-15T00:12:33Z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S Section">
    <vt:lpwstr>;#Planning;#Logistics;#</vt:lpwstr>
  </property>
  <property fmtid="{D5CDD505-2E9C-101B-9397-08002B2CF9AE}" pid="3" name="Doc Type">
    <vt:lpwstr>Other</vt:lpwstr>
  </property>
  <property fmtid="{D5CDD505-2E9C-101B-9397-08002B2CF9AE}" pid="4" name="display_urn:schemas-microsoft-com:office:office#Person_x0020_Responsible">
    <vt:lpwstr>Kelmore, Ashley</vt:lpwstr>
  </property>
  <property fmtid="{D5CDD505-2E9C-101B-9397-08002B2CF9AE}" pid="5" name="Person Responsible">
    <vt:lpwstr>176</vt:lpwstr>
  </property>
  <property fmtid="{D5CDD505-2E9C-101B-9397-08002B2CF9AE}" pid="6" name="SharedWithUsers">
    <vt:lpwstr/>
  </property>
  <property fmtid="{D5CDD505-2E9C-101B-9397-08002B2CF9AE}" pid="7" name="Languages">
    <vt:lpwstr/>
  </property>
  <property fmtid="{D5CDD505-2E9C-101B-9397-08002B2CF9AE}" pid="8" name="Other Tags">
    <vt:lpwstr/>
  </property>
  <property fmtid="{D5CDD505-2E9C-101B-9397-08002B2CF9AE}" pid="9" name="TaxKeyword">
    <vt:lpwstr/>
  </property>
  <property fmtid="{D5CDD505-2E9C-101B-9397-08002B2CF9AE}" pid="10" name="ContentTypeId">
    <vt:lpwstr>0x0101005348E2397E05D048B3BA956F8F492B60</vt:lpwstr>
  </property>
  <property fmtid="{D5CDD505-2E9C-101B-9397-08002B2CF9AE}" pid="11" name="MediaServiceImageTags">
    <vt:lpwstr/>
  </property>
</Properties>
</file>