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5.xml" ContentType="application/vnd.openxmlformats-officedocument.drawing+xml"/>
  <Override PartName="/xl/comments3.xml" ContentType="application/vnd.openxmlformats-officedocument.spreadsheetml.comments+xml"/>
  <Override PartName="/xl/threadedComments/threadedComment2.xml" ContentType="application/vnd.ms-excel.threadedcomments+xml"/>
  <Override PartName="/xl/drawings/drawing6.xml" ContentType="application/vnd.openxmlformats-officedocument.drawing+xml"/>
  <Override PartName="/xl/comments4.xml" ContentType="application/vnd.openxmlformats-officedocument.spreadsheetml.comments+xml"/>
  <Override PartName="/xl/threadedComments/threadedComment3.xml" ContentType="application/vnd.ms-excel.threaded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8.xml" ContentType="application/vnd.openxmlformats-officedocument.spreadsheetml.comments+xml"/>
  <Override PartName="/xl/drawings/drawing13.xml" ContentType="application/vnd.openxmlformats-officedocument.drawing+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showInkAnnotation="0" defaultThemeVersion="166925"/>
  <mc:AlternateContent xmlns:mc="http://schemas.openxmlformats.org/markup-compatibility/2006">
    <mc:Choice Requires="x15">
      <x15ac:absPath xmlns:x15ac="http://schemas.microsoft.com/office/spreadsheetml/2010/11/ac" url="I:\Projects\Programs\Materials Management\Budget, Contract, Reporting, Funding Plan\_FY2026-2027\"/>
    </mc:Choice>
  </mc:AlternateContent>
  <xr:revisionPtr revIDLastSave="0" documentId="13_ncr:1_{2F752D82-E128-45C9-B746-95B0658487DC}" xr6:coauthVersionLast="47" xr6:coauthVersionMax="47" xr10:uidLastSave="{00000000-0000-0000-0000-000000000000}"/>
  <bookViews>
    <workbookView xWindow="28680" yWindow="-120" windowWidth="29040" windowHeight="15720" tabRatio="878" activeTab="2" xr2:uid="{00000000-000D-0000-FFFF-FFFF00000000}"/>
  </bookViews>
  <sheets>
    <sheet name="General Instructions" sheetId="1" r:id="rId1"/>
    <sheet name="Links to Tabs " sheetId="32" r:id="rId2"/>
    <sheet name="ReviewChecklist" sheetId="34" r:id="rId3"/>
    <sheet name="Form 1_Cover Page-start here" sheetId="4" r:id="rId4"/>
    <sheet name="Form 2_Resolution" sheetId="5" r:id="rId5"/>
    <sheet name="Form 3_Current Info-Original " sheetId="6" r:id="rId6"/>
    <sheet name="Form 4_Authorized Rep-Original " sheetId="7" r:id="rId7"/>
    <sheet name="Form 5A-Personnel  FY 26" sheetId="9" r:id="rId8"/>
    <sheet name="Form 5A-Personnel  FY 27" sheetId="31" r:id="rId9"/>
    <sheet name="Form 5-B - Travel-Original " sheetId="10" r:id="rId10"/>
    <sheet name="Form 5-C - Equipment-Original" sheetId="11" r:id="rId11"/>
    <sheet name="Form 5-D - Contractual " sheetId="12" r:id="rId12"/>
    <sheet name="Form 5-E - Other" sheetId="13" r:id="rId13"/>
    <sheet name="Form 5-E Software " sheetId="27" r:id="rId14"/>
    <sheet name="Form 5-E Hardware " sheetId="26" r:id="rId15"/>
    <sheet name="Form 5-F-Implementation  " sheetId="25" r:id="rId16"/>
    <sheet name="Form 5-G - Supplies " sheetId="23" r:id="rId17"/>
    <sheet name="Form 5-H - Fringe Rate_Indirect" sheetId="22" r:id="rId18"/>
    <sheet name="Itemized_E&amp;O" sheetId="33" r:id="rId19"/>
    <sheet name="Form 5_Budget" sheetId="8" r:id="rId20"/>
    <sheet name="Codes " sheetId="14" state="hidden" r:id="rId21"/>
  </sheets>
  <definedNames>
    <definedName name="_xlnm._FilterDatabase" localSheetId="10" hidden="1">'Form 5-C - Equipment-Original'!$B$4:$G$4</definedName>
    <definedName name="_Toc294091951" localSheetId="3">'Form 1_Cover Page-start here'!#REF!</definedName>
    <definedName name="_Toc294091952" localSheetId="3">'Form 1_Cover Page-start here'!$B$2</definedName>
    <definedName name="_Toc294091954" localSheetId="5">'Form 3_Current Info-Original '!$B$2</definedName>
    <definedName name="_Toc294091955" localSheetId="6">'Form 4_Authorized Rep-Original '!#REF!</definedName>
    <definedName name="_Toc294091957" localSheetId="7">'Form 5A-Personnel  FY 26'!$B$2</definedName>
    <definedName name="_Toc294091957" localSheetId="8">'Form 5A-Personnel  FY 27'!$B$2</definedName>
    <definedName name="_Toc294091958" localSheetId="9">'Form 5-B - Travel-Original '!$B$2</definedName>
    <definedName name="_Toc294091960" localSheetId="11">'Form 5-D - Contractual '!$B$2</definedName>
    <definedName name="_Toc294091960" localSheetId="15">'Form 5-F-Implementation  '!$C$2</definedName>
    <definedName name="_Toc294091961" localSheetId="12">'Form 5-E - Other'!$B$2</definedName>
    <definedName name="_Toc294092258" localSheetId="3">'Form 1_Cover Page-start here'!#REF!</definedName>
    <definedName name="Check1" localSheetId="6">'Form 4_Authorized Rep-Original '!#REF!</definedName>
    <definedName name="Check4" localSheetId="6">'Form 4_Authorized Rep-Original '!#REF!</definedName>
    <definedName name="Check5" localSheetId="3">'Form 1_Cover Page-start here'!#REF!</definedName>
    <definedName name="Check6" localSheetId="3">'Form 1_Cover Page-start here'!#REF!</definedName>
    <definedName name="COG_Name">'Form 5-B - Travel-Original '!$C$4:$E$4</definedName>
    <definedName name="ColumnTitle1">Checklist[[#Headers],[Form 1: Cover Page]]</definedName>
    <definedName name="Form_5_B___Travel_Original">'Links to Tabs '!$B$10</definedName>
    <definedName name="_xlnm.Print_Area" localSheetId="3">'Form 1_Cover Page-start here'!$B$2:$D$23</definedName>
    <definedName name="_xlnm.Print_Area" localSheetId="6">'Form 4_Authorized Rep-Original '!$A$1:$D$25</definedName>
    <definedName name="_xlnm.Print_Area" localSheetId="19">'Form 5_Budget'!$B$2:$E$21</definedName>
    <definedName name="_xlnm.Print_Titles" localSheetId="2">ReviewChecklist!$4:$4</definedName>
    <definedName name="Text47" localSheetId="7">'Form 5A-Personnel  FY 26'!$B$10</definedName>
    <definedName name="Text47" localSheetId="8">'Form 5A-Personnel  FY 27'!$B$10</definedName>
    <definedName name="Text48" localSheetId="7">'Form 5A-Personnel  FY 26'!#REF!</definedName>
    <definedName name="Text48" localSheetId="8">'Form 5A-Personnel  FY 27'!#REF!</definedName>
    <definedName name="Text50" localSheetId="7">'Form 5A-Personnel  FY 26'!$C$10</definedName>
    <definedName name="Text50" localSheetId="8">'Form 5A-Personnel  FY 27'!$C$10</definedName>
    <definedName name="Text51" localSheetId="7">'Form 5A-Personnel  FY 26'!$D$10</definedName>
    <definedName name="Text51" localSheetId="8">'Form 5A-Personnel  FY 27'!$D$10</definedName>
    <definedName name="Text52" localSheetId="7">'Form 5A-Personnel  FY 26'!$E$10</definedName>
    <definedName name="Text52" localSheetId="8">'Form 5A-Personnel  FY 27'!$E$10</definedName>
    <definedName name="Text54" localSheetId="7">'Form 5A-Personnel  FY 26'!#REF!</definedName>
    <definedName name="Text54" localSheetId="8">'Form 5A-Personnel  FY 27'!#REF!</definedName>
    <definedName name="Text55" localSheetId="7">'Form 5A-Personnel  FY 26'!#REF!</definedName>
    <definedName name="Text55" localSheetId="8">'Form 5A-Personnel  FY 27'!#REF!</definedName>
    <definedName name="Text56" localSheetId="7">'Form 5A-Personnel  FY 26'!#REF!</definedName>
    <definedName name="Text56" localSheetId="8">'Form 5A-Personnel  FY 27'!#REF!</definedName>
    <definedName name="Text57" localSheetId="7">'Form 5A-Personnel  FY 26'!#REF!</definedName>
    <definedName name="Text57" localSheetId="8">'Form 5A-Personnel  FY 27'!#REF!</definedName>
    <definedName name="Text58" localSheetId="9">'Form 5-B - Travel-Original '!$B$10</definedName>
    <definedName name="Text59" localSheetId="9">'Form 5-B - Travel-Original '!$C$10</definedName>
    <definedName name="Text60" localSheetId="9">'Form 5-B - Travel-Original '!$D$10</definedName>
    <definedName name="Text61" localSheetId="9">'Form 5-B - Travel-Original '!$E$10</definedName>
    <definedName name="Text62" localSheetId="9">'Form 5-B - Travel-Original '!$C$18</definedName>
    <definedName name="Text63" localSheetId="11">'Form 5-D - Contractual '!$B$10</definedName>
    <definedName name="Text63" localSheetId="15">'Form 5-F-Implementation  '!#REF!</definedName>
    <definedName name="Text64" localSheetId="11">'Form 5-D - Contractual '!$C$10</definedName>
    <definedName name="Text64" localSheetId="15">'Form 5-F-Implementation  '!#REF!</definedName>
    <definedName name="Text66" localSheetId="10">'Form 5-C - Equipment-Original'!$B$10</definedName>
    <definedName name="Text67" localSheetId="10">'Form 5-C - Equipment-Original'!$D$10</definedName>
    <definedName name="Text68" localSheetId="10">'Form 5-C - Equipment-Original'!$F$10</definedName>
    <definedName name="Text69" localSheetId="10">'Form 5-C - Equipment-Original'!$G$10</definedName>
    <definedName name="Text70" localSheetId="12">'Form 5-E - Other'!#REF!</definedName>
    <definedName name="Text71" localSheetId="12">'Form 5-E - Other'!#REF!</definedName>
    <definedName name="Text72" localSheetId="12">'Form 5-E - Other'!#REF!</definedName>
    <definedName name="Text73" localSheetId="12">'Form 5-E - Other'!#REF!</definedName>
    <definedName name="Text74" localSheetId="12">'Form 5-E - Other'!#REF!</definedName>
    <definedName name="Text75" localSheetId="12">'Form 5-E - Other'!#REF!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26" l="1"/>
  <c r="C14" i="8" l="1"/>
  <c r="G12" i="9"/>
  <c r="G13" i="9"/>
  <c r="G14" i="9"/>
  <c r="G15" i="9"/>
  <c r="G16" i="9"/>
  <c r="G17" i="9"/>
  <c r="G18" i="9"/>
  <c r="G19" i="9"/>
  <c r="G20" i="9"/>
  <c r="G11" i="9"/>
  <c r="G10" i="9"/>
  <c r="F14" i="9"/>
  <c r="F12" i="13"/>
  <c r="F13" i="13"/>
  <c r="F14" i="13"/>
  <c r="F15" i="13"/>
  <c r="G12" i="31" l="1"/>
  <c r="G13" i="31"/>
  <c r="G14" i="31"/>
  <c r="G15" i="31"/>
  <c r="G16" i="31"/>
  <c r="G17" i="31"/>
  <c r="G18" i="31"/>
  <c r="G19" i="31"/>
  <c r="G20" i="31"/>
  <c r="G21" i="31"/>
  <c r="G22" i="31"/>
  <c r="G23" i="31"/>
  <c r="G24" i="31"/>
  <c r="G25" i="31"/>
  <c r="G26" i="31"/>
  <c r="G27" i="31"/>
  <c r="G11" i="31"/>
  <c r="G10" i="31"/>
  <c r="F11" i="31"/>
  <c r="F12" i="31"/>
  <c r="F13" i="31"/>
  <c r="F14" i="31"/>
  <c r="F15" i="31"/>
  <c r="F16" i="31"/>
  <c r="F17" i="31"/>
  <c r="F18" i="31"/>
  <c r="F19" i="31"/>
  <c r="F20" i="31"/>
  <c r="F21" i="31"/>
  <c r="F22" i="31"/>
  <c r="F23" i="31"/>
  <c r="F24" i="31"/>
  <c r="F25" i="31"/>
  <c r="F26" i="31"/>
  <c r="F27" i="31"/>
  <c r="G28" i="31" l="1"/>
  <c r="E14" i="31" l="1"/>
  <c r="E15" i="31"/>
  <c r="E16" i="31"/>
  <c r="E17" i="31"/>
  <c r="E18" i="31"/>
  <c r="E19" i="31"/>
  <c r="E20" i="31"/>
  <c r="D14" i="31"/>
  <c r="D15" i="31"/>
  <c r="D16" i="31"/>
  <c r="D17" i="31"/>
  <c r="D18" i="31"/>
  <c r="D19" i="31"/>
  <c r="D20" i="31"/>
  <c r="C14" i="31"/>
  <c r="C15" i="31"/>
  <c r="C16" i="31"/>
  <c r="C17" i="31"/>
  <c r="C18" i="31"/>
  <c r="C19" i="31"/>
  <c r="C20" i="31"/>
  <c r="C11" i="31"/>
  <c r="C12" i="31"/>
  <c r="C13" i="31"/>
  <c r="D11" i="31"/>
  <c r="D12" i="31"/>
  <c r="D13" i="31"/>
  <c r="B12" i="31"/>
  <c r="B13" i="31"/>
  <c r="B14" i="31"/>
  <c r="B15" i="31"/>
  <c r="B16" i="31"/>
  <c r="B17" i="31"/>
  <c r="B18" i="31"/>
  <c r="B19" i="31"/>
  <c r="B20" i="31"/>
  <c r="B10" i="31"/>
  <c r="F19" i="9"/>
  <c r="F18" i="9"/>
  <c r="F15" i="9"/>
  <c r="F17" i="9"/>
  <c r="F16" i="9"/>
  <c r="F11" i="9"/>
  <c r="F10" i="9"/>
  <c r="F20" i="9"/>
  <c r="F13" i="9"/>
  <c r="F12" i="9"/>
  <c r="G30" i="13" l="1"/>
  <c r="F30" i="13"/>
  <c r="G16" i="13"/>
  <c r="F16" i="13"/>
  <c r="G13" i="13"/>
  <c r="G11" i="13"/>
  <c r="F11" i="13"/>
  <c r="G15" i="27" l="1"/>
  <c r="G14" i="27"/>
  <c r="G13" i="27"/>
  <c r="G12" i="27"/>
  <c r="G11" i="27"/>
  <c r="G10" i="27"/>
  <c r="F15" i="27"/>
  <c r="F14" i="27"/>
  <c r="F13" i="27"/>
  <c r="F12" i="27"/>
  <c r="F11" i="27"/>
  <c r="F10" i="27"/>
  <c r="H11" i="27"/>
  <c r="E11" i="27"/>
  <c r="E14" i="27"/>
  <c r="F14" i="25"/>
  <c r="E14" i="25"/>
  <c r="F13" i="25"/>
  <c r="E13" i="25"/>
  <c r="F12" i="25"/>
  <c r="E12" i="25"/>
  <c r="F11" i="25"/>
  <c r="E11" i="25"/>
  <c r="F10" i="25"/>
  <c r="E10" i="25"/>
  <c r="H14" i="27" l="1"/>
  <c r="D10" i="31" l="1"/>
  <c r="E10" i="31"/>
  <c r="F10" i="31"/>
  <c r="G27" i="33"/>
  <c r="G26" i="33"/>
  <c r="G25" i="33"/>
  <c r="G24" i="33"/>
  <c r="G23" i="33"/>
  <c r="G22" i="33"/>
  <c r="G21" i="33"/>
  <c r="G20" i="33"/>
  <c r="G19" i="33"/>
  <c r="G18" i="33"/>
  <c r="G16" i="33"/>
  <c r="G15" i="33"/>
  <c r="G14" i="33"/>
  <c r="G13" i="33"/>
  <c r="G12" i="33"/>
  <c r="G11" i="33"/>
  <c r="G10" i="33"/>
  <c r="G9" i="33"/>
  <c r="G8" i="33"/>
  <c r="D8" i="4"/>
  <c r="D6" i="25"/>
  <c r="G10" i="25"/>
  <c r="G11" i="25"/>
  <c r="G12" i="25"/>
  <c r="G13" i="25"/>
  <c r="G14" i="25"/>
  <c r="E22" i="25"/>
  <c r="F22" i="25"/>
  <c r="G22" i="25" l="1"/>
  <c r="G29" i="33"/>
  <c r="G28" i="33"/>
  <c r="C6" i="13"/>
  <c r="D12" i="8" l="1"/>
  <c r="C12" i="8" l="1"/>
  <c r="E11" i="31" l="1"/>
  <c r="E12" i="31"/>
  <c r="E13" i="31"/>
  <c r="E21" i="31"/>
  <c r="E22" i="31"/>
  <c r="E23" i="31"/>
  <c r="E24" i="31"/>
  <c r="E25" i="31"/>
  <c r="E26" i="31"/>
  <c r="E27" i="31"/>
  <c r="D21" i="31"/>
  <c r="D22" i="31"/>
  <c r="D23" i="31"/>
  <c r="D24" i="31"/>
  <c r="D25" i="31"/>
  <c r="D26" i="31"/>
  <c r="D27" i="31"/>
  <c r="C21" i="31"/>
  <c r="C22" i="31"/>
  <c r="C23" i="31"/>
  <c r="C24" i="31"/>
  <c r="C25" i="31"/>
  <c r="C26" i="31"/>
  <c r="C27" i="31"/>
  <c r="C10" i="31"/>
  <c r="B21" i="31"/>
  <c r="B22" i="31"/>
  <c r="B23" i="31"/>
  <c r="B24" i="31"/>
  <c r="B25" i="31"/>
  <c r="B26" i="31"/>
  <c r="B27" i="31"/>
  <c r="B11" i="31"/>
  <c r="E9" i="10"/>
  <c r="G9" i="31"/>
  <c r="H11" i="13" l="1"/>
  <c r="H12" i="13"/>
  <c r="D7" i="8" l="1"/>
  <c r="H33" i="13"/>
  <c r="D14" i="8" l="1"/>
  <c r="D16" i="8" s="1"/>
  <c r="E28" i="13"/>
  <c r="H28" i="13"/>
  <c r="E29" i="13"/>
  <c r="H29" i="13"/>
  <c r="E11" i="13"/>
  <c r="E12" i="13"/>
  <c r="E13" i="13"/>
  <c r="H13" i="13"/>
  <c r="E14" i="13"/>
  <c r="E15" i="13"/>
  <c r="E16" i="13"/>
  <c r="H16" i="13"/>
  <c r="E17" i="13"/>
  <c r="H17" i="13"/>
  <c r="E18" i="13"/>
  <c r="H18" i="13"/>
  <c r="E19" i="13"/>
  <c r="H19" i="13"/>
  <c r="E20" i="13"/>
  <c r="E21" i="13"/>
  <c r="H21" i="13"/>
  <c r="E22" i="13"/>
  <c r="H22" i="13"/>
  <c r="E23" i="13"/>
  <c r="H23" i="13"/>
  <c r="E24" i="13"/>
  <c r="E25" i="13"/>
  <c r="E26" i="13"/>
  <c r="H27" i="13"/>
  <c r="E27" i="13"/>
  <c r="H30" i="13"/>
  <c r="H31" i="13"/>
  <c r="E30" i="13"/>
  <c r="E31" i="13"/>
  <c r="E32" i="13"/>
  <c r="G20" i="13" l="1"/>
  <c r="F20" i="13"/>
  <c r="H20" i="13" s="1"/>
  <c r="G32" i="13"/>
  <c r="F32" i="13"/>
  <c r="H32" i="13" s="1"/>
  <c r="G24" i="13"/>
  <c r="F24" i="13"/>
  <c r="G26" i="13"/>
  <c r="F26" i="13"/>
  <c r="H26" i="13" s="1"/>
  <c r="G25" i="13"/>
  <c r="F25" i="13"/>
  <c r="H25" i="13" s="1"/>
  <c r="G15" i="13"/>
  <c r="G14" i="13"/>
  <c r="H14" i="13"/>
  <c r="F9" i="10"/>
  <c r="E12" i="27"/>
  <c r="E13" i="27"/>
  <c r="E15" i="27"/>
  <c r="E10" i="27"/>
  <c r="H24" i="13" l="1"/>
  <c r="H15" i="13"/>
  <c r="H12" i="27"/>
  <c r="H13" i="27"/>
  <c r="H15" i="27"/>
  <c r="H10" i="27"/>
  <c r="G14" i="26"/>
  <c r="G35" i="13" s="1"/>
  <c r="F14" i="26"/>
  <c r="F35" i="13" s="1"/>
  <c r="H13" i="26"/>
  <c r="E13" i="26"/>
  <c r="H12" i="26"/>
  <c r="E12" i="26"/>
  <c r="H11" i="26"/>
  <c r="E11" i="26"/>
  <c r="H10" i="26"/>
  <c r="E10" i="26"/>
  <c r="E16" i="27" l="1"/>
  <c r="E14" i="26"/>
  <c r="H14" i="26"/>
  <c r="D7" i="23"/>
  <c r="H35" i="13" l="1"/>
  <c r="H36" i="13" l="1"/>
  <c r="E36" i="13"/>
  <c r="E23" i="10" l="1"/>
  <c r="D23" i="10"/>
  <c r="F20" i="10"/>
  <c r="F21" i="10"/>
  <c r="F22" i="10"/>
  <c r="F19" i="10"/>
  <c r="F23" i="10" l="1"/>
  <c r="H12" i="11"/>
  <c r="H13" i="11"/>
  <c r="H10" i="11"/>
  <c r="E11" i="11"/>
  <c r="E12" i="11"/>
  <c r="E13" i="11"/>
  <c r="E10" i="11"/>
  <c r="E14" i="11" l="1"/>
  <c r="C16" i="23"/>
  <c r="D13" i="8" s="1"/>
  <c r="B16" i="23"/>
  <c r="C13" i="8" s="1"/>
  <c r="D16" i="23"/>
  <c r="F11" i="12"/>
  <c r="F12" i="12"/>
  <c r="F13" i="12"/>
  <c r="F14" i="12"/>
  <c r="F15" i="12"/>
  <c r="F16" i="12"/>
  <c r="F17" i="12"/>
  <c r="F18" i="12"/>
  <c r="F19" i="12"/>
  <c r="F10" i="12"/>
  <c r="F11" i="10"/>
  <c r="F12" i="10"/>
  <c r="F13" i="10"/>
  <c r="F14" i="10"/>
  <c r="F15" i="10"/>
  <c r="F10" i="10"/>
  <c r="D6" i="8"/>
  <c r="C6" i="8"/>
  <c r="G9" i="9" s="1"/>
  <c r="E6" i="8"/>
  <c r="D16" i="10"/>
  <c r="D24" i="10" s="1"/>
  <c r="C8" i="8" s="1"/>
  <c r="E20" i="12"/>
  <c r="D10" i="8" s="1"/>
  <c r="H11" i="11"/>
  <c r="H14" i="11" s="1"/>
  <c r="G14" i="11"/>
  <c r="D9" i="8" s="1"/>
  <c r="F14" i="11"/>
  <c r="C9" i="8" s="1"/>
  <c r="D9" i="10" l="1"/>
  <c r="B6" i="23" s="1"/>
  <c r="E37" i="13"/>
  <c r="F20" i="12"/>
  <c r="C6" i="23"/>
  <c r="D6" i="23"/>
  <c r="F16" i="10"/>
  <c r="F24" i="10" s="1"/>
  <c r="F18" i="10" l="1"/>
  <c r="G9" i="11"/>
  <c r="E18" i="10"/>
  <c r="F9" i="11"/>
  <c r="D18" i="10"/>
  <c r="H9" i="11"/>
  <c r="G9" i="25" s="1"/>
  <c r="F9" i="25" l="1"/>
  <c r="E9" i="25"/>
  <c r="F9" i="12"/>
  <c r="E9" i="12"/>
  <c r="D9" i="12"/>
  <c r="E16" i="10"/>
  <c r="H10" i="13" l="1"/>
  <c r="H9" i="27"/>
  <c r="H16" i="27" s="1"/>
  <c r="H9" i="26"/>
  <c r="G9" i="27"/>
  <c r="G16" i="27" s="1"/>
  <c r="G9" i="26"/>
  <c r="F10" i="13"/>
  <c r="F9" i="27"/>
  <c r="F16" i="27" s="1"/>
  <c r="F34" i="13" s="1"/>
  <c r="F9" i="26"/>
  <c r="E24" i="10"/>
  <c r="D8" i="8" s="1"/>
  <c r="B17" i="33" l="1"/>
  <c r="F29" i="33"/>
  <c r="F28" i="33"/>
  <c r="B7" i="33"/>
  <c r="G34" i="13"/>
  <c r="G37" i="13" s="1"/>
  <c r="D11" i="8" s="1"/>
  <c r="G28" i="9"/>
  <c r="C7" i="8" s="1"/>
  <c r="B3" i="5"/>
  <c r="B3" i="6" s="1"/>
  <c r="B3" i="7" s="1"/>
  <c r="B3" i="8" s="1"/>
  <c r="B4" i="5"/>
  <c r="B4" i="6" s="1"/>
  <c r="B4" i="7" s="1"/>
  <c r="B4" i="8" s="1"/>
  <c r="E14" i="8" l="1"/>
  <c r="H34" i="13"/>
  <c r="H37" i="13" s="1"/>
  <c r="B4" i="9"/>
  <c r="B4" i="31"/>
  <c r="B3" i="9"/>
  <c r="B3" i="31"/>
  <c r="F37" i="13"/>
  <c r="C11" i="8" s="1"/>
  <c r="D20" i="12"/>
  <c r="C16" i="8" l="1"/>
  <c r="B3" i="23"/>
  <c r="B3" i="11"/>
  <c r="B4" i="23"/>
  <c r="B4" i="11"/>
  <c r="B4" i="10"/>
  <c r="B4" i="22"/>
  <c r="B10" i="22" s="1"/>
  <c r="D15" i="8"/>
  <c r="C10" i="8"/>
  <c r="E10" i="8" s="1"/>
  <c r="B3" i="10"/>
  <c r="B3" i="22"/>
  <c r="B9" i="22" s="1"/>
  <c r="E7" i="8"/>
  <c r="E8" i="8"/>
  <c r="E9" i="8"/>
  <c r="E12" i="8"/>
  <c r="E13" i="8"/>
  <c r="E16" i="8"/>
  <c r="B3" i="12" l="1"/>
  <c r="B3" i="13" s="1"/>
  <c r="B4" i="12"/>
  <c r="B4" i="13" s="1"/>
  <c r="C15" i="8"/>
  <c r="C17" i="8" s="1"/>
  <c r="E11" i="8"/>
  <c r="D17" i="8"/>
  <c r="B3" i="27" l="1"/>
  <c r="B3" i="26"/>
  <c r="C3" i="25" s="1"/>
  <c r="B4" i="27"/>
  <c r="B4" i="26"/>
  <c r="C4" i="25" s="1"/>
  <c r="E15" i="8"/>
  <c r="E17"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Brenda Britt</author>
  </authors>
  <commentList>
    <comment ref="B2" authorId="0" shapeId="0" xr:uid="{04D42552-752F-4C9C-BF49-839B31924EDC}">
      <text>
        <r>
          <rPr>
            <sz val="9"/>
            <color indexed="81"/>
            <rFont val="Tahoma"/>
            <family val="2"/>
          </rPr>
          <t xml:space="preserve">Clck on each repective Form title in the workbook and it will  return back to the Table of contents, if needed. 
</t>
        </r>
      </text>
    </comment>
    <comment ref="B3" authorId="0" shapeId="0" xr:uid="{CF6F3630-3846-4E18-A745-ED4D81D2832B}">
      <text>
        <r>
          <rPr>
            <sz val="9"/>
            <color indexed="81"/>
            <rFont val="Tahoma"/>
            <family val="2"/>
          </rPr>
          <t xml:space="preserve">Both the COG name and the biennium selection will auto populate all of the forms in this workbook when the entiry is completed in this Form. The fiscal year for the funding amount will also auto populate all forms.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tc={5173EFD7-32CD-4816-A4B7-85D241DC8B07}</author>
    <author>tc={A624AF03-B4FE-4D90-8AAE-32AA1C8B3037}</author>
  </authors>
  <commentList>
    <comment ref="F30" authorId="0" shapeId="0" xr:uid="{5173EFD7-32CD-4816-A4B7-85D241DC8B07}">
      <text>
        <t xml:space="preserve">[Threaded comment]
Your version of Excel allows you to read this threaded comment; however, any edits to it will get removed if the file is opened in a newer version of Excel. Learn more: https://go.microsoft.com/fwlink/?linkid=870924
Comment:
    add calendar pop up if you want it. </t>
      </text>
    </comment>
    <comment ref="F31" authorId="1" shapeId="0" xr:uid="{A624AF03-B4FE-4D90-8AAE-32AA1C8B3037}">
      <text>
        <t xml:space="preserve">[Threaded comment]
Your version of Excel allows you to read this threaded comment; however, any edits to it will get removed if the file is opened in a newer version of Excel. Learn more: https://go.microsoft.com/fwlink/?linkid=870924
Comment:
    calendar pop up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tc={50C93106-6E49-41D7-B919-7FF99D083A25}</author>
    <author>tc={DB37030D-4BAA-4B98-9499-098F509FDDA6}</author>
  </authors>
  <commentList>
    <comment ref="C7" authorId="0" shapeId="0" xr:uid="{50C93106-6E49-41D7-B919-7FF99D083A25}">
      <text>
        <t xml:space="preserve">[Threaded comment]
Your version of Excel allows you to read this threaded comment; however, any edits to it will get removed if the file is opened in a newer version of Excel. Learn more: https://go.microsoft.com/fwlink/?linkid=870924
Comment:
    date pop up. Looks like that was only on the first page or two. I'll stop marking that here. </t>
      </text>
    </comment>
    <comment ref="B10" authorId="1" shapeId="0" xr:uid="{DB37030D-4BAA-4B98-9499-098F509FDDA6}">
      <text>
        <t>[Threaded comment]
Your version of Excel allows you to read this threaded comment; however, any edits to it will get removed if the file is opened in a newer version of Excel. Learn more: https://go.microsoft.com/fwlink/?linkid=870924
Comment:
    Should these be blank instead of o?</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tc={AEF2C535-278B-4849-82E5-CECDA549AC9A}</author>
    <author>tc={33C79A65-30F9-48E9-8DDF-9FF22A12725E}</author>
  </authors>
  <commentList>
    <comment ref="H3" authorId="0" shapeId="0" xr:uid="{AEF2C535-278B-4849-82E5-CECDA549AC9A}">
      <text>
        <t xml:space="preserve">[Threaded comment]
Your version of Excel allows you to read this threaded comment; however, any edits to it will get removed if the file is opened in a newer version of Excel. Learn more: https://go.microsoft.com/fwlink/?linkid=870924
Comment:
    made this left aligned for readability. </t>
      </text>
    </comment>
    <comment ref="D9" authorId="1" shapeId="0" xr:uid="{33C79A65-30F9-48E9-8DDF-9FF22A12725E}">
      <text>
        <t xml:space="preserve">[Threaded comment]
Your version of Excel allows you to read this threaded comment; however, any edits to it will get removed if the file is opened in a newer version of Excel. Learn more: https://go.microsoft.com/fwlink/?linkid=870924
Comment:
    not seeing drop down option
Reply:
    Same for other columns. </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Brenda Britt</author>
  </authors>
  <commentList>
    <comment ref="H14" authorId="0" shapeId="0" xr:uid="{00000000-0006-0000-0700-000003000000}">
      <text>
        <r>
          <rPr>
            <b/>
            <sz val="9"/>
            <color indexed="81"/>
            <rFont val="Tahoma"/>
            <family val="2"/>
          </rPr>
          <t xml:space="preserve">Columns E and H should match  
</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Brenda Britt</author>
  </authors>
  <commentList>
    <comment ref="H37" authorId="0" shapeId="0" xr:uid="{00000000-0006-0000-0900-000003000000}">
      <text>
        <r>
          <rPr>
            <sz val="9"/>
            <color indexed="81"/>
            <rFont val="Tahoma"/>
            <family val="2"/>
          </rPr>
          <t>Columns E and H should match</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Brenda Britt</author>
  </authors>
  <commentList>
    <comment ref="H14" authorId="0" shapeId="0" xr:uid="{00000000-0006-0000-0B00-000004000000}">
      <text>
        <r>
          <rPr>
            <b/>
            <sz val="9"/>
            <color indexed="81"/>
            <rFont val="Tahoma"/>
            <family val="2"/>
          </rPr>
          <t>Columns E and H should match</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Brenda Britt</author>
  </authors>
  <commentList>
    <comment ref="G4" authorId="0" shapeId="0" xr:uid="{F6DE9240-F8B9-466F-A0C6-3141C4F9EB4D}">
      <text>
        <r>
          <rPr>
            <b/>
            <sz val="9"/>
            <color indexed="81"/>
            <rFont val="Tahoma"/>
            <family val="2"/>
          </rPr>
          <t>Brenda Britt:</t>
        </r>
        <r>
          <rPr>
            <sz val="9"/>
            <color indexed="81"/>
            <rFont val="Tahoma"/>
            <family val="2"/>
          </rPr>
          <t xml:space="preserve">
Cells G4 and G5 will auto populate from the Form 5-E-Other tab
</t>
        </r>
      </text>
    </comment>
  </commentList>
</comments>
</file>

<file path=xl/sharedStrings.xml><?xml version="1.0" encoding="utf-8"?>
<sst xmlns="http://schemas.openxmlformats.org/spreadsheetml/2006/main" count="521" uniqueCount="358">
  <si>
    <t xml:space="preserve">TEXAS COMMISSION ON ENVIRONMENTAL QUALITY </t>
  </si>
  <si>
    <t xml:space="preserve">Regional Solid Waste Grants Program </t>
  </si>
  <si>
    <r>
      <rPr>
        <b/>
        <sz val="22"/>
        <color rgb="FF000000"/>
        <rFont val="Georgia"/>
        <family val="1"/>
      </rPr>
      <t xml:space="preserve">Regional Council of Governments Application
    </t>
    </r>
    <r>
      <rPr>
        <b/>
        <i/>
        <sz val="16"/>
        <color rgb="FF000000"/>
        <rFont val="Georgia"/>
        <family val="1"/>
      </rPr>
      <t xml:space="preserve">(Attachment 1 of the Contract) </t>
    </r>
  </si>
  <si>
    <t>General Instructions</t>
  </si>
  <si>
    <t xml:space="preserve">This document provides the forms that must be completed and submitted by each Council of Governments (COGs) in order to apply to the TCEQ for the Regional Solid Waste Grants Program (RSWGP) funds. </t>
  </si>
  <si>
    <r>
      <t>The budget and authorization forms must be completed to show the overall budget and the more detailed expenses proposed under each applicable budget category. The best way to complete the application is to complete each budget category as needed. Each budget category is linked to budget Form 5 and will auto populate this form. Once the application is approved, the forms will become a binding part of the grant contract.  Once the contract is executed, any changes to this information must be requested in accordance with the contract terms. The COGs will be expected to submit revised forms with the changes noted.</t>
    </r>
    <r>
      <rPr>
        <sz val="14"/>
        <color rgb="FFC00000"/>
        <rFont val="Georgia"/>
        <family val="1"/>
      </rPr>
      <t xml:space="preserve"> </t>
    </r>
  </si>
  <si>
    <r>
      <t xml:space="preserve">This document consists of instructions and blank application forms to be completed by the COG.  Please review the detailed instructions in each application form before completing the form.  The application forms should be completed, including the required signatures and resolution by the COG governing body. Please send a signed PDF file of the original application and the excel workbook to </t>
    </r>
    <r>
      <rPr>
        <b/>
        <i/>
        <sz val="14"/>
        <color rgb="FF000000"/>
        <rFont val="Georgia"/>
        <family val="1"/>
      </rPr>
      <t xml:space="preserve"> Jessica.Uramkin@tceq.texas.gov</t>
    </r>
    <r>
      <rPr>
        <sz val="14"/>
        <color rgb="FF000000"/>
        <rFont val="Georgia"/>
        <family val="1"/>
      </rPr>
      <t xml:space="preserve">
</t>
    </r>
    <r>
      <rPr>
        <i/>
        <sz val="14"/>
        <color rgb="FF000000"/>
        <rFont val="Georgia"/>
        <family val="1"/>
      </rPr>
      <t>Please fill out the review checklist on the final tab before submitting to TCEQ.</t>
    </r>
  </si>
  <si>
    <t xml:space="preserve">Prepared by </t>
  </si>
  <si>
    <t xml:space="preserve">Office of Waste - Waste Permits Division </t>
  </si>
  <si>
    <t xml:space="preserve">Table of Contents / Links to each Form </t>
  </si>
  <si>
    <t xml:space="preserve">Form 1 - Cover Page </t>
  </si>
  <si>
    <t xml:space="preserve">Form 2 - Resolution </t>
  </si>
  <si>
    <t xml:space="preserve"> Form 3 - Current - Info-Original </t>
  </si>
  <si>
    <t xml:space="preserve">Form 4 - Authorized Rep- Original </t>
  </si>
  <si>
    <t>Form 5 - A Personnel FY 26</t>
  </si>
  <si>
    <t>Form 5 - A Personnel FY 27</t>
  </si>
  <si>
    <t xml:space="preserve">Form 5-B - Travel-Original </t>
  </si>
  <si>
    <t xml:space="preserve">Form 5-C- Equipment-Original </t>
  </si>
  <si>
    <t xml:space="preserve">Form 5-D-Contractual </t>
  </si>
  <si>
    <t xml:space="preserve">Form 5-E-Other </t>
  </si>
  <si>
    <t xml:space="preserve">Form 5-E - Software </t>
  </si>
  <si>
    <t xml:space="preserve">Form 5-E-Hardware </t>
  </si>
  <si>
    <t xml:space="preserve">Form 5-F-Implementation </t>
  </si>
  <si>
    <t xml:space="preserve">Form 5-G-Supplies </t>
  </si>
  <si>
    <t xml:space="preserve">Form 5-H-Finge Rate-Indirect </t>
  </si>
  <si>
    <t xml:space="preserve">Itemized Education_Outreach </t>
  </si>
  <si>
    <t xml:space="preserve">Form 5-Budget </t>
  </si>
  <si>
    <t>TCEQ Regional Solid Waste Grants Program</t>
  </si>
  <si>
    <t>Grant Application Review Checklist</t>
  </si>
  <si>
    <r>
      <t xml:space="preserve">Review the application to make sure all of the following items are complete before submitting to TCEQ. 
</t>
    </r>
    <r>
      <rPr>
        <i/>
        <sz val="11"/>
        <rFont val="Georgia"/>
        <family val="1"/>
      </rPr>
      <t>Note: Move this tab as needed to make the review easier</t>
    </r>
  </si>
  <si>
    <t>Form 1: Cover Page</t>
  </si>
  <si>
    <t>Check When Complete</t>
  </si>
  <si>
    <t>Do the funding amounts match the contract?</t>
  </si>
  <si>
    <t>Is a copy of the latest membership list for the COG’s Solid Waste Advisory Committee included as a separate attachment?</t>
  </si>
  <si>
    <t>Form 2: Resolution</t>
  </si>
  <si>
    <t>Is signed resolution included in the application or as a separate PDF?</t>
  </si>
  <si>
    <t>Form 3: Current Info &amp; Form 4: Authorized Representatives</t>
  </si>
  <si>
    <t>Form 5A: Personnel</t>
  </si>
  <si>
    <t>Does the "Position Title" column only include position titles and no staff names?</t>
  </si>
  <si>
    <t>Form 5D: Contractual</t>
  </si>
  <si>
    <t>Is documentation of the competitive selection process, and/or cost/price analysis per the Texas Grant Management Standards (TxGMS) provided, if applicable?</t>
  </si>
  <si>
    <t xml:space="preserve">Is the list of tasks or scope of work included for subcontractors, if applicable? </t>
  </si>
  <si>
    <t>Form 5E: Other</t>
  </si>
  <si>
    <t>Is the title of the person receiving any software or hardware included, if applicable?</t>
  </si>
  <si>
    <t>Is justification included as a note either in the spreadsheet or in the submittal email if there are any significant changes in "Other" budget line items from the previous application?</t>
  </si>
  <si>
    <t>Do the total budget matches in column E and H?</t>
  </si>
  <si>
    <t>Form 5H: Fringe and Indirect Rates</t>
  </si>
  <si>
    <t>Is the State Coordinating Agency Letter/Federal Cognizant Agency Letter indicating indirect/fringe benefits cost rates, and/or a letter of proposed rates included as a separate attachment?</t>
  </si>
  <si>
    <t>Form 5: Budget</t>
  </si>
  <si>
    <t>Do the Total Cost amounts (row 17) match the funding amounts on Form 1: Cover Page?</t>
  </si>
  <si>
    <r>
      <t xml:space="preserve">Does the budget </t>
    </r>
    <r>
      <rPr>
        <i/>
        <sz val="11"/>
        <rFont val="Georgia"/>
        <family val="1"/>
      </rPr>
      <t>total</t>
    </r>
    <r>
      <rPr>
        <sz val="11"/>
        <rFont val="Georgia"/>
        <family val="1"/>
      </rPr>
      <t xml:space="preserve"> for each fiscal year match?</t>
    </r>
  </si>
  <si>
    <t xml:space="preserve">Form 1.  Cover Page </t>
  </si>
  <si>
    <t xml:space="preserve">Form 1.  Cover Page  Instructions </t>
  </si>
  <si>
    <t>Select COG Name And Number From The Drop Down Menu By Clicking In This Box</t>
  </si>
  <si>
    <r>
      <t xml:space="preserve">This page serves as the cover page for the application document. Please fill in the necessary information and sign the form. This form will be submitted with the COG application as a pdf document, and the excel workbook. 
</t>
    </r>
    <r>
      <rPr>
        <b/>
        <i/>
        <sz val="11"/>
        <color rgb="FF002060"/>
        <rFont val="Georgia"/>
        <family val="1"/>
      </rPr>
      <t xml:space="preserve">Note: To complete the application you must start with this cover page. Some of the entries on this page, will auto-populate the other forms containing the same information (e.g., COG name and number, and the biennium). </t>
    </r>
  </si>
  <si>
    <t xml:space="preserve">Select Biennium From the Drop Down Menu By Clicking In this Box </t>
  </si>
  <si>
    <t>Performing Party FEI#:</t>
  </si>
  <si>
    <t>Funding Amount For 
1st Year:</t>
  </si>
  <si>
    <t xml:space="preserve">Select 1st FY From the Drop Down Menu By Clicking In This Box </t>
  </si>
  <si>
    <t>Funding Amount For
 2nd Year:</t>
  </si>
  <si>
    <t>Select 2nd FY From the Drop Down Menu By Clicking In This Box</t>
  </si>
  <si>
    <t>Total Biennium Amount:</t>
  </si>
  <si>
    <t xml:space="preserve">Required Attachments to the Application  </t>
  </si>
  <si>
    <t>* A copy of the latest membership list for the COG’s Solid Waste Advisory Committee.</t>
  </si>
  <si>
    <t xml:space="preserve">* State Coordinating Agency Letter/Federal Cognizant Agency Letter indicating indirect/fringe benefits cost rates, and/or a letter of proposed rates. </t>
  </si>
  <si>
    <t>Certifications</t>
  </si>
  <si>
    <t>The person signing this Application hereby certifies that:</t>
  </si>
  <si>
    <t>1.  He/she has authority from the COG to sign the Application;</t>
  </si>
  <si>
    <t>2.  The information contained in this application is, to the best of his/her knowledge and understanding, complete and accurate;</t>
  </si>
  <si>
    <t>3.  This Application, along with any changes or addenda, shall become a binding part of the contract terms upon approval by TCEQ; and</t>
  </si>
  <si>
    <t>4.  This Application has no false statements and that signing this Application with a false statement is a material breach and TCEQ may terminate the grant;</t>
  </si>
  <si>
    <t>Signature/Title Certification</t>
  </si>
  <si>
    <t xml:space="preserve">Title: </t>
  </si>
  <si>
    <t>Typed/Printed Name:</t>
  </si>
  <si>
    <t>Signature:</t>
  </si>
  <si>
    <t>Date:</t>
  </si>
  <si>
    <t xml:space="preserve">Form 2. Resolution </t>
  </si>
  <si>
    <t xml:space="preserve">Form 2.  Resolution - Instructions </t>
  </si>
  <si>
    <t xml:space="preserve">A signed resolution from the COG governing body must accompany the application.   The COG shall submit the signed resolution with the COG Application as a pdf document, as well as the Excel workbook. </t>
  </si>
  <si>
    <t>A signed resolution of the COG governing body approving this application must be provided in order for your grant application to be processed.  The following points must be included in the resolution, at a minimum:</t>
  </si>
  <si>
    <t>1. The governing body of the COG has reviewed this application and authorizes its submittal to the TCEQ;</t>
  </si>
  <si>
    <t>2. The governing body of the COG finds that all activities and related expenses included in this application will serve to implement the goals, objectives, and recommendations of the Regional Solid Waste Management Plan;</t>
  </si>
  <si>
    <t>3. The COG will comply with all applicable state and local laws and regulations pertaining to the use of state funds, including laws concerning the procurement of goods and services, competitive purchasing requirements and financial and program reporting requirements; and</t>
  </si>
  <si>
    <t>4. Grant funds will be used only for the purposes for which they are provided.</t>
  </si>
  <si>
    <t>To complete your application, please remove this page and replace it with a signed resolution of your COG’s governing body.</t>
  </si>
  <si>
    <r>
      <t xml:space="preserve">Form 3.  Current Information  </t>
    </r>
    <r>
      <rPr>
        <b/>
        <sz val="8"/>
        <color rgb="FFFF0000"/>
        <rFont val="Georgia"/>
        <family val="1"/>
      </rPr>
      <t/>
    </r>
  </si>
  <si>
    <t>Form 3.  Current Information - Instructions</t>
  </si>
  <si>
    <t xml:space="preserve">Fill in the information requested on this page, so that we have a complete list of contacts, phone numbers, and addresses.  Note that the address and physical location information provided will serve as the official address for notices from the TCEQ to the COG.  Any changes to this information during the grant term must be provided to the TCEQ Grant Manager on a revised form.  All contract changes  must be submitted in pdf format via e-mail with an authorized signatory that clearly identifies the requested change. </t>
  </si>
  <si>
    <t>Executive Director:</t>
  </si>
  <si>
    <t xml:space="preserve">Phone #: </t>
  </si>
  <si>
    <t xml:space="preserve">Email Address: </t>
  </si>
  <si>
    <t>Mailing Address</t>
  </si>
  <si>
    <t>The COG designates the following address for official notice and correspondence under the grant contract:</t>
  </si>
  <si>
    <t>Physical Address</t>
  </si>
  <si>
    <t>The COG designates the following location for record access and review under the grant contract and for special delivery of official notice and correspondence:</t>
  </si>
  <si>
    <t xml:space="preserve">Form 4.  Authorized Representatives  and Records Location                                                                     </t>
  </si>
  <si>
    <t xml:space="preserve">Form 4.  Authorized Representatives  - Instructions </t>
  </si>
  <si>
    <t xml:space="preserve">This page provides the official authorized representatives for the COG to receive notice and instructions and also allows the COG Executive Director to delegate signature authority if desired.  Any changes to this information during the grant term must be provided to the TCEQ on a revised form and entered into the contract.  All contract changes  must be submitted in pdf format via e-mail with an authorized signatory that clearly identifies the requested change. </t>
  </si>
  <si>
    <t>The COG Executive Director signing this form hereby certifies that these individuals named below as the person or persons authorized to receive direction from the TCEQ, to manage the work being performed, and to act on behalf of the COG for the purposes shown:</t>
  </si>
  <si>
    <t>Executive Director’s Signature:</t>
  </si>
  <si>
    <t xml:space="preserve">Authorized Project Representative.  </t>
  </si>
  <si>
    <r>
      <t>The following person(s) is authorized, by the COG’s Executive Director to receive direction, manage work performed, sign required reports, and otherwise act on behalf of the COG.</t>
    </r>
    <r>
      <rPr>
        <b/>
        <i/>
        <sz val="10"/>
        <color rgb="FF002060"/>
        <rFont val="Georgia"/>
        <family val="1"/>
      </rPr>
      <t xml:space="preserve"> 
</t>
    </r>
    <r>
      <rPr>
        <b/>
        <i/>
        <sz val="10"/>
        <rFont val="Georgia"/>
        <family val="1"/>
      </rPr>
      <t xml:space="preserve">You may add more than one person, if needed. </t>
    </r>
  </si>
  <si>
    <t>Title:</t>
  </si>
  <si>
    <t>Authorized Project Representative’s Signature:</t>
  </si>
  <si>
    <r>
      <t>Authorized Financial Representative</t>
    </r>
    <r>
      <rPr>
        <sz val="12"/>
        <color theme="1"/>
        <rFont val="Georgia"/>
        <family val="1"/>
      </rPr>
      <t>.</t>
    </r>
  </si>
  <si>
    <r>
      <t xml:space="preserve"> The following person(s) is authorized by the COG’s Executive Director, to act on behalf of the COG in all financial and fiscal matters, including signing financial reports. </t>
    </r>
    <r>
      <rPr>
        <b/>
        <i/>
        <sz val="10"/>
        <color rgb="FF002060"/>
        <rFont val="Georgia"/>
        <family val="1"/>
      </rPr>
      <t xml:space="preserve"> 
</t>
    </r>
    <r>
      <rPr>
        <b/>
        <i/>
        <sz val="10"/>
        <rFont val="Georgia"/>
        <family val="1"/>
      </rPr>
      <t xml:space="preserve">You may add more than one person, if needed. </t>
    </r>
  </si>
  <si>
    <t xml:space="preserve">Typed/Printed Name </t>
  </si>
  <si>
    <t xml:space="preserve">Authorized Financial Representative’s Signature: </t>
  </si>
  <si>
    <t>Designated Location for Records Access and Review</t>
  </si>
  <si>
    <t xml:space="preserve">The Performing Party designates the secure physical and electronic locations below for record access and review pursuant to any applicable provision of this contract. </t>
  </si>
  <si>
    <t> </t>
  </si>
  <si>
    <t>Form 5-A.  Authorized Personnel/Salaries</t>
  </si>
  <si>
    <t xml:space="preserve">Form 5-A.  Authorized Personnel/Salaries - Instructions </t>
  </si>
  <si>
    <r>
      <rPr>
        <b/>
        <sz val="11"/>
        <color theme="1"/>
        <rFont val="Georgia"/>
        <family val="1"/>
      </rPr>
      <t>Personnel/Salaries.</t>
    </r>
    <r>
      <rPr>
        <sz val="11"/>
        <color theme="1"/>
        <rFont val="Georgia"/>
        <family val="1"/>
      </rPr>
      <t xml:space="preserve">  This form should reflect the personnel directly assigned to the COG’s RSWGP and their percent of time must reflect the percentage of time their duties fall under this program. The COG must adhere to the Governor’s Office Regulation by utilizing the salary administration provisions, as well as the salary classification plan and schedule they developed and submitted to the Governor’s Office.   If a plan has not been developed the COG should use the State of Texas Classification Plan and Salary schedules.  The information on this sheet will allow you to allocate your cost per fiscal year to get a total for the biennium. This sheet will auto-populate the Budget Form 5.
This budget form provides a more detailed breakdown of the total expenses for personnel/salaries on Line 1 of the Budget.  Once approved and entered into the grant contract, any changes to the information listed in this form must be submitted on Form 5A with the requested changes. All contract updates must be submitted in pdf format via e-mail with an authorized signatory that clearly identifies the requested change.
For each COG employee to be funded wholly or in part by this grant, complete one of the lines on Form 5-A.  Please refer to the following definitions in completing this form: 
* Position Title - Include the title of the person that will be funded either as part time, or full time. This title should correspond with the quarterly FSR reporting. 
* Function (describe only those responsibilities directly related to the solid waste grants program). 
* FTE (percentage of time per month the employee will spend on the described function).  
* Status (full-time or part-time, permanent positions). 
* Monthly Salary of the employee 
</t>
    </r>
    <r>
      <rPr>
        <b/>
        <i/>
        <sz val="11"/>
        <color rgb="FF002060"/>
        <rFont val="Georgia"/>
        <family val="1"/>
      </rPr>
      <t xml:space="preserve">Note: This form only requires titles, and the same titles should correspond with the quarterly FSR submittals. A separate sheet has been included for each fiscal year. The budget per position is reviewed on an annual basis and this form should be submitted annually, or as needed that would include any changes such as; anyone leaving;  a new hire or reassignment of  duties within the COG; percentage change, monthly salary, etc., these changes should be included in this form.
The second year of the contract for position development is a duplicate of the first year and protected until changes are needed in the new fiscal year. 
</t>
    </r>
    <r>
      <rPr>
        <sz val="11"/>
        <color theme="1"/>
        <rFont val="Georgia"/>
        <family val="1"/>
      </rPr>
      <t xml:space="preserve">
</t>
    </r>
  </si>
  <si>
    <t>(Use the FSR reporting by quarter section below for revisions only)</t>
  </si>
  <si>
    <t xml:space="preserve">FSR Reporting Quarter:                                  </t>
  </si>
  <si>
    <t xml:space="preserve">Select appropriate reporting quarter from the drop down menu, when making revisions to this form. </t>
  </si>
  <si>
    <t xml:space="preserve">Revised Date (if applicable): </t>
  </si>
  <si>
    <t>Authorized Personnel/Salaries</t>
  </si>
  <si>
    <t xml:space="preserve">Proposed Budget                    </t>
  </si>
  <si>
    <t>Position Title</t>
  </si>
  <si>
    <t xml:space="preserve">Function 
 (describe responsibilities) </t>
  </si>
  <si>
    <r>
      <t xml:space="preserve">    FTE 
</t>
    </r>
    <r>
      <rPr>
        <b/>
        <sz val="11"/>
        <color rgb="FFFF0000"/>
        <rFont val="Georgia"/>
        <family val="1"/>
      </rPr>
      <t xml:space="preserve">(% of Time) </t>
    </r>
  </si>
  <si>
    <r>
      <t xml:space="preserve">Status  
</t>
    </r>
    <r>
      <rPr>
        <b/>
        <sz val="11"/>
        <color rgb="FFFF0000"/>
        <rFont val="Georgia"/>
        <family val="1"/>
      </rPr>
      <t>Full Time or  Part-Time</t>
    </r>
  </si>
  <si>
    <t>Monthly Salary</t>
  </si>
  <si>
    <t xml:space="preserve">Select From the Drop Down Menu </t>
  </si>
  <si>
    <t xml:space="preserve">TOTAL </t>
  </si>
  <si>
    <r>
      <t xml:space="preserve">Authorized Signature: 
</t>
    </r>
    <r>
      <rPr>
        <i/>
        <sz val="12"/>
        <color rgb="FFFF0000"/>
        <rFont val="Georgia"/>
        <family val="1"/>
      </rPr>
      <t xml:space="preserve"> (only needed for revisions and must be an authorized representative listed on Form 4):</t>
    </r>
  </si>
  <si>
    <t xml:space="preserve">Date: </t>
  </si>
  <si>
    <t>TCEQ Approval and Date:</t>
  </si>
  <si>
    <r>
      <t xml:space="preserve">Authorized Signature: 
</t>
    </r>
    <r>
      <rPr>
        <i/>
        <sz val="12"/>
        <color rgb="FFFF0000"/>
        <rFont val="Georgia"/>
        <family val="1"/>
      </rPr>
      <t>(only needed for revisions and must be an authorized representative listed on Form 4):</t>
    </r>
  </si>
  <si>
    <t>Form 5-B.  Authorized Non-Routine Travel Expenses</t>
  </si>
  <si>
    <t xml:space="preserve">Form 5-B. Authorized Travel Expenses - Instructions </t>
  </si>
  <si>
    <r>
      <t>The travel budget will consist of expenses related to routine and non-routine travel plans provided that the expenses comply with state travel regulations as applicable.   The COG must comply with the provisions of §391.0115(a) and (b), Local Government Code and Article IX of the General Appropriations Act,</t>
    </r>
    <r>
      <rPr>
        <sz val="11"/>
        <rFont val="Georgia"/>
        <family val="1"/>
      </rPr>
      <t xml:space="preserve"> 88th Legislative Session</t>
    </r>
    <r>
      <rPr>
        <sz val="11"/>
        <color theme="1"/>
        <rFont val="Georgia"/>
        <family val="1"/>
      </rPr>
      <t xml:space="preserve">, pertaining to the COG’s travel expenses. The information on this sheet will allow you to allocate your cost per fiscal year to get a total for the biennium. This sheet will auto-populate the Budget Form 5.
</t>
    </r>
    <r>
      <rPr>
        <b/>
        <sz val="11"/>
        <color theme="1"/>
        <rFont val="Georgia"/>
        <family val="1"/>
      </rPr>
      <t xml:space="preserve">Routine Travel </t>
    </r>
    <r>
      <rPr>
        <sz val="11"/>
        <color theme="1"/>
        <rFont val="Georgia"/>
        <family val="1"/>
      </rPr>
      <t xml:space="preserve">is defined as travel by COG employees, included on the  authorized personnel list, within the region and adjacent regions for conducting various activities directly related to the solid waste grants program.   In addition, routine travel includes attendance at in-state conferences, workshops, meetings, and training as may be directed by TCEQ, or as otherwise appropriate under this program.  Members of your Regional Solid Waste Advisory Committee (SWAC)  may also be reimbursed for mileage expenses directly related to attending committee meetings.
</t>
    </r>
    <r>
      <rPr>
        <b/>
        <sz val="11"/>
        <color theme="1"/>
        <rFont val="Georgia"/>
        <family val="1"/>
      </rPr>
      <t xml:space="preserve">Non-Routine Travel </t>
    </r>
    <r>
      <rPr>
        <sz val="11"/>
        <color theme="1"/>
        <rFont val="Georgia"/>
        <family val="1"/>
      </rPr>
      <t xml:space="preserve">is any travel that does not meet the definition of routine travel, including any out-of-state travel. Each non-routine travel event must be authorized by TCEQ in advance.  If the specific details of a travel event(s) are known, show that information on the form under Authorized Non-Routine Travel Expenses.  If that information is not yet known, authorization must be requested from TCEQ through submission of a revised Form 5-B showing the dates and purpose of the non-routine travel.
</t>
    </r>
    <r>
      <rPr>
        <b/>
        <i/>
        <sz val="11"/>
        <color rgb="FF002060"/>
        <rFont val="Georgia"/>
        <family val="1"/>
      </rPr>
      <t xml:space="preserve">Note: Once approved, all budget adjustments for this category will be entered through the FSR. To seek advanced approval for new items added, this will be completed through an e-mail. The e-mail will need to be submitted from an authorized representative listed in Form 4 and provide a detail explanation of the request.  However, this form can be maintatined by the COG, if needed.
</t>
    </r>
    <r>
      <rPr>
        <sz val="11"/>
        <color theme="1"/>
        <rFont val="Georgia"/>
        <family val="1"/>
      </rPr>
      <t xml:space="preserve">  
</t>
    </r>
  </si>
  <si>
    <t>Use the FSR for Any Updates to the Initial Approved Application</t>
  </si>
  <si>
    <t xml:space="preserve">FSR Reporting Quarter:          </t>
  </si>
  <si>
    <t xml:space="preserve">Authorized Routine Travel Expenses. </t>
  </si>
  <si>
    <t xml:space="preserve">Biennium Total </t>
  </si>
  <si>
    <t xml:space="preserve">Purpose, destination, date and name of traveler, if known. </t>
  </si>
  <si>
    <t xml:space="preserve">TOTAL ROUTINE TRAVEL </t>
  </si>
  <si>
    <t xml:space="preserve">Authorized Non-Routine Travel Expenses </t>
  </si>
  <si>
    <t xml:space="preserve">TOTAL NON-ROUTINE TRAVEL </t>
  </si>
  <si>
    <t xml:space="preserve">Combined Total for Both Routine and                                               Non-Routine Travel </t>
  </si>
  <si>
    <r>
      <t xml:space="preserve">Authorized Signature: 
</t>
    </r>
    <r>
      <rPr>
        <i/>
        <sz val="11"/>
        <color rgb="FFFF0000"/>
        <rFont val="Georgia"/>
        <family val="1"/>
      </rPr>
      <t>(only needed for revisions and must be an authorized representative listed on Form 4)</t>
    </r>
  </si>
  <si>
    <t>Form 5-C.  Authorized Equipment Expenses</t>
  </si>
  <si>
    <t xml:space="preserve">Form 5-C. Authorized Equipment List - Instructions </t>
  </si>
  <si>
    <r>
      <rPr>
        <b/>
        <sz val="11"/>
        <color rgb="FF000000"/>
        <rFont val="Georgia"/>
        <family val="1"/>
      </rPr>
      <t>Equipment.</t>
    </r>
    <r>
      <rPr>
        <sz val="11"/>
        <color rgb="FF000000"/>
        <rFont val="Georgia"/>
        <family val="1"/>
      </rPr>
      <t xml:space="preserve">  Equipment is defined as tangible, personal property having a unit acquisition cost of $10,000 or more (including freight and set-up costs), with an estimated useful life of over one year, and not related to construction. The budget table shows the total cost of the equipment, and the other budget columns will allow you to allocate your cost per fiscal year to get a total for the biennium. This sheet will auto-populate the Budget Form 5.
All equipment purchases must be  pre-approved by TCEQ.  If the specific details of an equipment purchase are known, list that equipment on the form under Authorized Equipment Purchases.  If that information is not yet known, authorization must be requested and approved by the TCEQ through submission of a revised Form 5-C showing the specific details of the equipment purchase, and entered into the contract before the equipment is purchased.   All contract adjustments  must be submitted in a pdf format via e-mail with an authorized signatory that clearly identifies the requested adjustment.
</t>
    </r>
    <r>
      <rPr>
        <b/>
        <i/>
        <sz val="11"/>
        <color rgb="FF002060"/>
        <rFont val="Georgia"/>
        <family val="1"/>
      </rPr>
      <t>Note: Once approved, all budget adjustments for this category will be entered through the FSR. To seek advanced approval for new items added, this will be completed  through an e-mail. The e-mail will need to be submitted from an authorized representative listed in Form 4 and provide a detail explanation of the request.  However, this form can be maintatined by the COG, if needed.</t>
    </r>
  </si>
  <si>
    <t xml:space="preserve">FSR Reporting Quarter:                                               </t>
  </si>
  <si>
    <t>Authorized Equipment Purchases</t>
  </si>
  <si>
    <r>
      <t>Equipment</t>
    </r>
    <r>
      <rPr>
        <b/>
        <sz val="11"/>
        <color rgb="FFFF0000"/>
        <rFont val="Georgia"/>
        <family val="1"/>
      </rPr>
      <t xml:space="preserve"> 
($10,000 or more) Show description, type, model, etc.)</t>
    </r>
  </si>
  <si>
    <t xml:space="preserve">Unit Cost </t>
  </si>
  <si>
    <t xml:space="preserve">No. of Units </t>
  </si>
  <si>
    <t xml:space="preserve">Total Cost </t>
  </si>
  <si>
    <t>     </t>
  </si>
  <si>
    <r>
      <t xml:space="preserve">Authorized Signature: 
</t>
    </r>
    <r>
      <rPr>
        <i/>
        <sz val="10"/>
        <color rgb="FFFF0000"/>
        <rFont val="Georgia"/>
        <family val="1"/>
      </rPr>
      <t>(only needed for revisions and must be an authorized representative listed on Form 4)</t>
    </r>
  </si>
  <si>
    <t>Form 5-D.  Authorized Contractual Expenses</t>
  </si>
  <si>
    <t xml:space="preserve">Form 5-D. Authorized Contractual Expenses.  </t>
  </si>
  <si>
    <r>
      <t>Contractual</t>
    </r>
    <r>
      <rPr>
        <sz val="11"/>
        <color theme="1"/>
        <rFont val="Georgia"/>
        <family val="1"/>
      </rPr>
      <t xml:space="preserve">.  Include budgeted funds for any expected contractual expenses related to any additional Regional Coordination activities. All contract adjustments must be submitted in a pdf format via e-mail with an authorized signatory that clearly identifies the requested adjustment. </t>
    </r>
    <r>
      <rPr>
        <i/>
        <u/>
        <sz val="11"/>
        <color rgb="FFFF0000"/>
        <rFont val="Georgia"/>
        <family val="1"/>
      </rPr>
      <t>In addition, the subcontractor scope of work must be approved by the TCEQ before work begins.</t>
    </r>
    <r>
      <rPr>
        <sz val="11"/>
        <color theme="1"/>
        <rFont val="Georgia"/>
        <family val="1"/>
      </rPr>
      <t xml:space="preserve"> The information on this sheet will allow you to allocate your cost per fiscal year to get a total for the biennium. This sheet will auto-populate the Budget Form 5.</t>
    </r>
    <r>
      <rPr>
        <b/>
        <sz val="11"/>
        <color theme="1"/>
        <rFont val="Georgia"/>
        <family val="1"/>
      </rPr>
      <t xml:space="preserve">
</t>
    </r>
    <r>
      <rPr>
        <b/>
        <i/>
        <sz val="11"/>
        <color rgb="FF002060"/>
        <rFont val="Georgia"/>
        <family val="1"/>
      </rPr>
      <t>When requesting approval of contractual expenses, the COG must submit documentation of the competitive selection process, and/or cost/price analysis per the texas Grant Management Standards (TxGMS).
Note: Once approved, all budget adjustments for this category will be entered through the FSR. To seek advanced approval for new items added, this will be completed  through an e-mail. The e-mail will need to be submitted from an authorized representative listed in Form 4 and provide a detail explanation of the request.  However, this form can be maintatined by the COG, if needed.</t>
    </r>
    <r>
      <rPr>
        <b/>
        <sz val="11"/>
        <color theme="1"/>
        <rFont val="Georgia"/>
        <family val="1"/>
      </rPr>
      <t xml:space="preserve">
</t>
    </r>
    <r>
      <rPr>
        <i/>
        <sz val="11"/>
        <color rgb="FFC00000"/>
        <rFont val="Georgia"/>
        <family val="1"/>
      </rPr>
      <t>Note: any expenses (including legal fees, staff time, travel, and communications) related in any way to drafting legislation, lobbying for legislation, or other political activities are not allowable under this program.</t>
    </r>
  </si>
  <si>
    <t xml:space="preserve">FSR Reporting Quarter:                          </t>
  </si>
  <si>
    <t>Authorized Contractual Expenses</t>
  </si>
  <si>
    <t>Purpose</t>
  </si>
  <si>
    <t>Contractor(s)</t>
  </si>
  <si>
    <t>Form 5-E.  Authorized Additional Other Expenses</t>
  </si>
  <si>
    <t xml:space="preserve">Form 5-E. Authorized Other Expenses - Instructions </t>
  </si>
  <si>
    <r>
      <t xml:space="preserve">Expenses listed in this budget category must be in connection with the tasks and activities to be performed under contract with the TCEQ that do not readily fit into the other expense categories or are not included in the COG’s indirect charges.  Other items may also include purchases that have an acquisition cost of less than $5,000, such as computers, software, digital cameras, and surveillance equipment. When requesting to purchase either hardware or software the expense amount should be calculated based on the percentage of time the employee is paid from this grant. Also, the title of the person receiving any software or hardware, should be included in the description.  </t>
    </r>
    <r>
      <rPr>
        <i/>
        <u/>
        <sz val="11"/>
        <rFont val="Georgia"/>
        <family val="1"/>
      </rPr>
      <t>Please see separate tab for software and hardware requests</t>
    </r>
    <r>
      <rPr>
        <sz val="11"/>
        <rFont val="Georgia"/>
        <family val="1"/>
      </rPr>
      <t xml:space="preserve">. The information on this sheet will allow you to allocate your cost per fiscal year to get a total for the biennium. This sheet will auto-populate the Budget Form 5.
To ensure that expenditures charged under the “Other” budget category are allowable, all expenses must be itemized. Examples include: COG dues and membership fees; books and reference materials; subscriptions; postage, telephone, fax utilities; printing/reproduction; advertising/public notices; registration fees and approved staff training; repair and maintenance; basic office furnishings; space/rent and equipment rentals; signage; and education/outreach items.  
Any additional "other" budget category expenses requested after the contract is executed must be requested and approved by the TCEQ through submission of a revised Form 5-E showing the specific details of the expense. All contract adjustments  must be submitted in a pdf format via e-mail with an authorized signatory that clearly identifies the requested adjustments.  
</t>
    </r>
    <r>
      <rPr>
        <b/>
        <i/>
        <sz val="11"/>
        <rFont val="Georgia"/>
        <family val="1"/>
      </rPr>
      <t>Note: Once approved, all budget adjustments for this category will be entered through the FSR. To seek advanced approval for new items added, this will be completed through an e-mail. The e-mail will need to be submitted from an authorized representative listed in Form 4 and provide a detail explanation of the request.  However, this form can be maintatined by the COG, if needed.</t>
    </r>
  </si>
  <si>
    <t xml:space="preserve">FSR Reporting Quarter:                                </t>
  </si>
  <si>
    <t xml:space="preserve">Authorized Additional Other Expenses </t>
  </si>
  <si>
    <t>All expenses must be itemized below, including items associated with the Cost Allocation Plan</t>
  </si>
  <si>
    <t xml:space="preserve">Itemize List of Expense </t>
  </si>
  <si>
    <t>Unit Cost</t>
  </si>
  <si>
    <t>No. of Units</t>
  </si>
  <si>
    <t xml:space="preserve">Rent/Office Space Allocation </t>
  </si>
  <si>
    <t xml:space="preserve">Storage Space Rent Allocation </t>
  </si>
  <si>
    <t xml:space="preserve">Communication (telephone/cell phone/internet) Allocation </t>
  </si>
  <si>
    <t xml:space="preserve">Postage Allocation </t>
  </si>
  <si>
    <t xml:space="preserve">Printing Allocation </t>
  </si>
  <si>
    <t xml:space="preserve">Copy/Fax Allocation </t>
  </si>
  <si>
    <t xml:space="preserve">Accounting &amp; Payroll Services Allocation </t>
  </si>
  <si>
    <t xml:space="preserve">IT/Data Services (Network) Allocation </t>
  </si>
  <si>
    <t xml:space="preserve">Purchasing Allocation </t>
  </si>
  <si>
    <t xml:space="preserve">GIS Allocation </t>
  </si>
  <si>
    <t>Audit Fees</t>
  </si>
  <si>
    <r>
      <t xml:space="preserve">Insurance and bonding </t>
    </r>
    <r>
      <rPr>
        <i/>
        <sz val="11"/>
        <color theme="1"/>
        <rFont val="Georgia"/>
        <family val="1"/>
      </rPr>
      <t xml:space="preserve">(disability, retirement, unemployment, etc.) </t>
    </r>
  </si>
  <si>
    <t xml:space="preserve">Research and Information (Demographics) </t>
  </si>
  <si>
    <t>Research and Information Services  (Geographics)</t>
  </si>
  <si>
    <t xml:space="preserve">Research and Information Services - Network Support </t>
  </si>
  <si>
    <r>
      <t xml:space="preserve">Maintenance &amp; Repairs </t>
    </r>
    <r>
      <rPr>
        <i/>
        <sz val="10"/>
        <color rgb="FFC00000"/>
        <rFont val="Georgia"/>
        <family val="1"/>
      </rPr>
      <t xml:space="preserve">(be specific what this line item expense would cover) </t>
    </r>
  </si>
  <si>
    <r>
      <t xml:space="preserve">Utilities </t>
    </r>
    <r>
      <rPr>
        <i/>
        <sz val="11"/>
        <color rgb="FFC00000"/>
        <rFont val="Georgia"/>
        <family val="1"/>
      </rPr>
      <t xml:space="preserve">(include what type of utility) </t>
    </r>
  </si>
  <si>
    <r>
      <t xml:space="preserve">Advertising/Public/Legal  Notices 
</t>
    </r>
    <r>
      <rPr>
        <i/>
        <sz val="11"/>
        <color rgb="FFC00000"/>
        <rFont val="Georgia"/>
        <family val="1"/>
      </rPr>
      <t>(the detail of this line item should be included in the FSR when the expense occurs)</t>
    </r>
  </si>
  <si>
    <r>
      <t xml:space="preserve">Dues/Memberships 
</t>
    </r>
    <r>
      <rPr>
        <i/>
        <sz val="11"/>
        <color rgb="FFC00000"/>
        <rFont val="Georgia"/>
        <family val="1"/>
      </rPr>
      <t>(include name of membership and the recipient (s) this could include the position title and not a name)</t>
    </r>
  </si>
  <si>
    <r>
      <t xml:space="preserve">Subscriptions/Publications
</t>
    </r>
    <r>
      <rPr>
        <i/>
        <sz val="11"/>
        <color rgb="FFC00000"/>
        <rFont val="Georgia"/>
        <family val="1"/>
      </rPr>
      <t xml:space="preserve">(include name of subscription  and the recipient (s) this could include the position title and not a name) </t>
    </r>
  </si>
  <si>
    <r>
      <t xml:space="preserve">Training/Registration (Professional Development)  </t>
    </r>
    <r>
      <rPr>
        <i/>
        <sz val="11"/>
        <color rgb="FFC00000"/>
        <rFont val="Georgia"/>
        <family val="1"/>
      </rPr>
      <t xml:space="preserve">The detail of this line item should be included in the FSR when the expense occurs. </t>
    </r>
  </si>
  <si>
    <r>
      <t>Education/Outreach</t>
    </r>
    <r>
      <rPr>
        <i/>
        <sz val="10"/>
        <color theme="3"/>
        <rFont val="Georgia"/>
        <family val="1"/>
      </rPr>
      <t xml:space="preserve"> 
</t>
    </r>
    <r>
      <rPr>
        <i/>
        <sz val="10"/>
        <color rgb="FFC00000"/>
        <rFont val="Georgia"/>
        <family val="1"/>
      </rPr>
      <t>(</t>
    </r>
    <r>
      <rPr>
        <b/>
        <i/>
        <sz val="10"/>
        <color rgb="FFC00000"/>
        <rFont val="Georgia"/>
        <family val="1"/>
      </rPr>
      <t xml:space="preserve">Pre-approval required: </t>
    </r>
    <r>
      <rPr>
        <i/>
        <sz val="10"/>
        <color rgb="FFC00000"/>
        <rFont val="Georgia"/>
        <family val="1"/>
      </rPr>
      <t>when specific items are to be purchased a list must be submitted for a separate approval. A separate tab is included for your use when requesting outreach items)</t>
    </r>
  </si>
  <si>
    <r>
      <rPr>
        <i/>
        <sz val="11"/>
        <color theme="3"/>
        <rFont val="Georgia"/>
        <family val="1"/>
      </rPr>
      <t xml:space="preserve">See Separate tab form 5-E for Software request </t>
    </r>
    <r>
      <rPr>
        <i/>
        <sz val="11"/>
        <color rgb="FFC00000"/>
        <rFont val="Georgia"/>
        <family val="1"/>
      </rPr>
      <t xml:space="preserve">
</t>
    </r>
    <r>
      <rPr>
        <i/>
        <sz val="11"/>
        <color rgb="FFFF0000"/>
        <rFont val="Georgia"/>
        <family val="1"/>
      </rPr>
      <t>The budget cells will auto populate from the software tab</t>
    </r>
  </si>
  <si>
    <r>
      <rPr>
        <i/>
        <sz val="11"/>
        <color theme="3"/>
        <rFont val="Georgia"/>
        <family val="1"/>
      </rPr>
      <t xml:space="preserve">See Separate tab form 5-E for  hardware request </t>
    </r>
    <r>
      <rPr>
        <i/>
        <sz val="11"/>
        <color rgb="FFC00000"/>
        <rFont val="Georgia"/>
        <family val="1"/>
      </rPr>
      <t xml:space="preserve">
</t>
    </r>
    <r>
      <rPr>
        <i/>
        <sz val="11"/>
        <color rgb="FFFF0000"/>
        <rFont val="Georgia"/>
        <family val="1"/>
      </rPr>
      <t xml:space="preserve">The budget cells will auto poplutate from the hardware tab </t>
    </r>
  </si>
  <si>
    <r>
      <t xml:space="preserve">Other expenditures </t>
    </r>
    <r>
      <rPr>
        <i/>
        <sz val="10"/>
        <color theme="3"/>
        <rFont val="Georgia"/>
        <family val="1"/>
      </rPr>
      <t xml:space="preserve">(be specific when adding another line item here) </t>
    </r>
  </si>
  <si>
    <t xml:space="preserve">Total Other </t>
  </si>
  <si>
    <t xml:space="preserve">Form 5-E.  Authorized Additional Other Expenses (Software) </t>
  </si>
  <si>
    <r>
      <rPr>
        <sz val="11"/>
        <color rgb="FF000000"/>
        <rFont val="Georgia"/>
        <family val="1"/>
      </rPr>
      <t xml:space="preserve">Expenses listed in this budget category must be in connection with the tasks and activities to be performed under contract with the TCEQ that do not readily fit into the other expense categories or are not included in the COG’s indirect charges. </t>
    </r>
    <r>
      <rPr>
        <i/>
        <sz val="11"/>
        <color rgb="FF7030A0"/>
        <rFont val="Georgia"/>
        <family val="1"/>
      </rPr>
      <t xml:space="preserve"> When requesting to purchase either hardware or software the expense amount should be calculated based on the percentage of time the employee is paid from this grant. Also, the title of the person receiving any software or hardware, should be included in the description.</t>
    </r>
    <r>
      <rPr>
        <sz val="11"/>
        <color rgb="FF000000"/>
        <rFont val="Georgia"/>
        <family val="1"/>
      </rPr>
      <t xml:space="preserve">  The information on this sheet will allow you to allocate your cost per fiscal year to get a total for the biennium. This sheet will auto-populate the Budget Form 5. 
To ensure that expenditures charged under the "other" budget category are allowable, all expenses must be itemized. 
Any additional "other" budget category expenses requested after the contract is executed must be requested and approved by the TCEQ through submission of a revised Form 5-E showing the specific details of the expense. All contract adjustments  must be submitted in a pdf format via e-mail with an authorized signatory that clearly identifies the requested adjustments.  
</t>
    </r>
    <r>
      <rPr>
        <b/>
        <i/>
        <sz val="11"/>
        <color rgb="FF1F497D"/>
        <rFont val="Georgia"/>
        <family val="1"/>
      </rPr>
      <t xml:space="preserve">Note: Once approved, all budget adjustments for this category will be entered through the FSR. To seek advanced approval for new items added, this will be completed through an e-mail. The e-mail will need to be submitted from an authorized representative listed in Form 4 and provide a detail explanation of the request.  However, this form can be maintatined by the COG, if needed.
</t>
    </r>
    <r>
      <rPr>
        <sz val="11"/>
        <color rgb="FF000000"/>
        <rFont val="Georgia"/>
        <family val="1"/>
      </rPr>
      <t xml:space="preserve">
</t>
    </r>
  </si>
  <si>
    <t>Computer software (itemize each expense below including description, type, model, etc.):</t>
  </si>
  <si>
    <t xml:space="preserve">Total Software </t>
  </si>
  <si>
    <t xml:space="preserve">Form 5-E.  Authorized Additional Other Expenses (Hardware) </t>
  </si>
  <si>
    <r>
      <t xml:space="preserve">Expenses listed in this budget category must be in connection with the tasks and activities to be performed under contract with the TCEQ that do not readily fit into the other expense categories or are not included in the COG’s indirect charges. </t>
    </r>
    <r>
      <rPr>
        <i/>
        <sz val="11"/>
        <color rgb="FF7030A0"/>
        <rFont val="Georgia"/>
        <family val="1"/>
      </rPr>
      <t xml:space="preserve"> When requesting to purchase either hardware or software the expense amount should be calculated based on the percentage of time the employee is paid from this grant. Also, the title of the person receiving any software or hardware, should be included in the description.</t>
    </r>
    <r>
      <rPr>
        <sz val="11"/>
        <color theme="1"/>
        <rFont val="Georgia"/>
        <family val="1"/>
      </rPr>
      <t xml:space="preserve">  The information on this sheet will allow you to allocate your cost per fiscal year to get a total for the biennium. This sheet will auto-populate the Budget Form 5. 
To ensure that expenditures charged under the "other" budget category are allowable, all expenses must be itemized. 
Any additional "other" budget category expenses requested after the contract is executed must be requested and approved by the TCEQ through submission of a revised Form 5-E showing the specific details of the expense. All contract adjustments  must be submitted in a pdf format via e-mail with an authorized signatory that clearly identifies the requested adjustments.  
</t>
    </r>
    <r>
      <rPr>
        <b/>
        <i/>
        <sz val="11"/>
        <color rgb="FF002060"/>
        <rFont val="Georgia"/>
        <family val="1"/>
      </rPr>
      <t>Note: Once approved, all budget adjustments for this category will be entered through the FSR. To seek advanced approval for new items added, this will be completed through an e-mail. The e-mail will need to be submitted from an authorized representative listed in Form 4 and provide a detail explanation of the request.  However, this form can be maintatined by the COG, if needed.</t>
    </r>
    <r>
      <rPr>
        <sz val="11"/>
        <color theme="1"/>
        <rFont val="Georgia"/>
        <family val="1"/>
      </rPr>
      <t xml:space="preserve">
</t>
    </r>
  </si>
  <si>
    <t>Computer hardware not listed under the Equipment category (itemize each expense below including description, type, model, etc.)</t>
  </si>
  <si>
    <t xml:space="preserve">Total Hardware </t>
  </si>
  <si>
    <t xml:space="preserve">Form 5-F. Implementation And COG-Managed Project Budget </t>
  </si>
  <si>
    <t xml:space="preserve">Implementation Project Instructions </t>
  </si>
  <si>
    <r>
      <t>The implementation project budget and any COG-Managed projects approval process begins when the COG submits a project proposal and is approved by TCEQ. If there are any budget adjustments in this category, the COG must submit in writing a justification when there is going to be a decrease, and it</t>
    </r>
    <r>
      <rPr>
        <b/>
        <i/>
        <sz val="11"/>
        <color theme="1"/>
        <rFont val="Georgia"/>
        <family val="1"/>
      </rPr>
      <t xml:space="preserve"> </t>
    </r>
    <r>
      <rPr>
        <b/>
        <i/>
        <sz val="11"/>
        <color rgb="FFFF0000"/>
        <rFont val="Georgia"/>
        <family val="1"/>
      </rPr>
      <t>must</t>
    </r>
    <r>
      <rPr>
        <sz val="11"/>
        <color theme="1"/>
        <rFont val="Georgia"/>
        <family val="1"/>
      </rPr>
      <t xml:space="preserve"> be approved by TCEQ prior to the transfer of funds. The informaton on this sheet will allow you to allocate your cost per fiscal year to get a total for the biennium. This sheet will auto-populate the Budget Form 5.
Note: Once approved, all budget adjustments for the category will be entered through the FSR. To seek advanced approval for new items added, this will be completed  through an e-mail. The e-mail will need to be submitted from an authorized representative listed in Form 4 and provide a detail explanation of the request.  However, this form can be maintatined by the COG, if needed.</t>
    </r>
  </si>
  <si>
    <t xml:space="preserve">Types of Projects Planned </t>
  </si>
  <si>
    <t xml:space="preserve">Estimated Cost </t>
  </si>
  <si>
    <t xml:space="preserve">Pass-Thru Funds </t>
  </si>
  <si>
    <t xml:space="preserve">Allocation and Priorities </t>
  </si>
  <si>
    <t xml:space="preserve">List any priorities assigned by the COG to the project Categories. Describe the planned use of any funding allocations to the specific categories, category funding limits, grant award funding caps, or similar special restrictions. </t>
  </si>
  <si>
    <r>
      <t xml:space="preserve">Authorized Signature: 
</t>
    </r>
    <r>
      <rPr>
        <i/>
        <sz val="12"/>
        <color rgb="FFFF0000"/>
        <rFont val="Georgia"/>
        <family val="1"/>
      </rPr>
      <t xml:space="preserve"> </t>
    </r>
    <r>
      <rPr>
        <i/>
        <sz val="11"/>
        <color rgb="FFFF0000"/>
        <rFont val="Georgia"/>
        <family val="1"/>
      </rPr>
      <t>(only needed for revisions and must be an authorized representative listed on Form 4)</t>
    </r>
  </si>
  <si>
    <t xml:space="preserve">Form 5-G.  Supply Budget </t>
  </si>
  <si>
    <t xml:space="preserve">Supply Budget Instructions </t>
  </si>
  <si>
    <t xml:space="preserve">There are no specific instructions for the supply category. This tab was created in order to assist  with creating a budget for the biennium.  TCEQ could request documention on the expenses as they occur during the reporting cycles, through the FSR. The information on this sheet will allow you to allocate your cost per fiscal year to get a total for the biennium. This sheet will auto-populate the Budget Form 5.
Note: Once approved, all budget adjustments for this category will be entered through the FSR. To seek advanced approval for new items added, this will be completed through an e-mail. The e-mail will need to be submitted from an authorized representative listed in Form 4 and provide a detail explanation of the request.  However, this form can be maintatined by the COG, if needed..  </t>
  </si>
  <si>
    <r>
      <t>Authorized Signature:</t>
    </r>
    <r>
      <rPr>
        <i/>
        <sz val="12"/>
        <color rgb="FFFF0000"/>
        <rFont val="Georgia"/>
        <family val="1"/>
      </rPr>
      <t xml:space="preserve"> 
</t>
    </r>
    <r>
      <rPr>
        <i/>
        <sz val="11"/>
        <color rgb="FFFF0000"/>
        <rFont val="Georgia"/>
        <family val="1"/>
      </rPr>
      <t>(only needed for revisions and must be an authorized representative listed on Form 4)</t>
    </r>
  </si>
  <si>
    <t xml:space="preserve">Form 5-H.Indirect Cost Rate Information </t>
  </si>
  <si>
    <t>Instructions for Indirect Cost Rate and Fringe Rate</t>
  </si>
  <si>
    <r>
      <rPr>
        <b/>
        <sz val="11"/>
        <color theme="1"/>
        <rFont val="Georgia"/>
        <family val="1"/>
      </rPr>
      <t>Indirect Cost Rate.</t>
    </r>
    <r>
      <rPr>
        <sz val="11"/>
        <color theme="1"/>
        <rFont val="Georgia"/>
        <family val="1"/>
      </rPr>
      <t xml:space="preserve"> Expenses listed under this budget category must be consistent with applying the indirect cost rate shown on this form to the applicable budget categories.  The COG must comply with the provisions of §391.0115(e), Local Government Code. Show the indirect cost rate and identify the budget categories to which the rate will be applied to determine the indirect charges.  Indirect cost rates are set by the COG Federal Cognizant Agency or State Coordinating Agency.
</t>
    </r>
    <r>
      <rPr>
        <b/>
        <sz val="11"/>
        <color theme="1"/>
        <rFont val="Georgia"/>
        <family val="1"/>
      </rPr>
      <t xml:space="preserve">Fringe Benefits Rate. </t>
    </r>
    <r>
      <rPr>
        <sz val="11"/>
        <color theme="1"/>
        <rFont val="Georgia"/>
        <family val="1"/>
      </rPr>
      <t xml:space="preserve"> The fringe benefit budget is based on the COG’s fringe benefit rate applied to salaries, as stated in the COG’s Federal Cognizant Agency or State Coordinating Agency approved Cost Allocation Plan.  Show the rate to be applied to Personnel/Salaries to determine the amount of fringe benefit expenses to be charged to the grant. </t>
    </r>
  </si>
  <si>
    <t>Identify, in detail, each budget category to which your indirect cost rate applies and explain any special conditions under which the rate will be applied:</t>
  </si>
  <si>
    <t xml:space="preserve">Use the space below for the indirect cost rate detail (this is mandatory to complete). </t>
  </si>
  <si>
    <t xml:space="preserve">FRINGE RATE INFORMATION </t>
  </si>
  <si>
    <t>Use the space below for the fringe rate calculation.</t>
  </si>
  <si>
    <t xml:space="preserve">Education/Outreach Request </t>
  </si>
  <si>
    <t xml:space="preserve">Initial Education/Outreach Budget </t>
  </si>
  <si>
    <t xml:space="preserve">List Items (description) </t>
  </si>
  <si>
    <r>
      <t>Purpose or Event</t>
    </r>
    <r>
      <rPr>
        <b/>
        <i/>
        <sz val="12"/>
        <color theme="1"/>
        <rFont val="Lucida Bright"/>
        <family val="1"/>
      </rPr>
      <t xml:space="preserve"> (if applicable)</t>
    </r>
  </si>
  <si>
    <r>
      <t xml:space="preserve">Date of Event
 </t>
    </r>
    <r>
      <rPr>
        <b/>
        <i/>
        <sz val="12"/>
        <color theme="1"/>
        <rFont val="Lucida Bright"/>
        <family val="1"/>
      </rPr>
      <t xml:space="preserve">(if applicable) </t>
    </r>
  </si>
  <si>
    <t xml:space="preserve">Quantity
 (# of Units) </t>
  </si>
  <si>
    <t xml:space="preserve">Total Remaining For: </t>
  </si>
  <si>
    <t>Form 5. Budget</t>
  </si>
  <si>
    <t xml:space="preserve">Form 5.  Budget  - Instructions </t>
  </si>
  <si>
    <r>
      <rPr>
        <sz val="11"/>
        <color rgb="FF000000"/>
        <rFont val="Georgia"/>
        <family val="1"/>
      </rPr>
      <t>Based on the grant budget allocation distributed to each COG,  you will complete all of the Forms 5A - 5H first to show how the funds will be budgeted.</t>
    </r>
    <r>
      <rPr>
        <b/>
        <sz val="11"/>
        <color rgb="FFFF0000"/>
        <rFont val="Georgia"/>
        <family val="1"/>
      </rPr>
      <t xml:space="preserve">  </t>
    </r>
    <r>
      <rPr>
        <sz val="11"/>
        <color rgb="FFFF0000"/>
        <rFont val="Georgia"/>
        <family val="1"/>
      </rPr>
      <t>The information in the forms will auto-populate most of the categories in this budget sheet. You will only need to enter the Fringe Benefits and Indirect Costs on this sheet</t>
    </r>
    <r>
      <rPr>
        <b/>
        <sz val="11"/>
        <color rgb="FFFF0000"/>
        <rFont val="Georgia"/>
        <family val="1"/>
      </rPr>
      <t xml:space="preserve">.  </t>
    </r>
    <r>
      <rPr>
        <sz val="11"/>
        <color rgb="FF000000"/>
        <rFont val="Georgia"/>
        <family val="1"/>
      </rPr>
      <t xml:space="preserve">Once entered into the contract, this page will become the COG’s official budget for the grant.  COG’s will be allowed to revise the budget up to 10% of the total FY budget without a contract adjustment, and must report such budget revisions to the program area by revising the quarterly Financial Status Reports (FSR).  Any changes to this information greater than 10% of the total FY budget must be provided to the TCEQ on a revised Form that is found in the FSR,  as a contract adjustment and will become part of the contract upon approval by TCEQ.  All contract adjustments  must be submitted in a pdf format via e-mail with an authorized signatory that clearly identifies the requested adjustment.
</t>
    </r>
    <r>
      <rPr>
        <b/>
        <sz val="11"/>
        <color rgb="FF002060"/>
        <rFont val="Georgia"/>
        <family val="1"/>
      </rPr>
      <t>Fringe Benefits Rate.</t>
    </r>
    <r>
      <rPr>
        <sz val="11"/>
        <color rgb="FF000000"/>
        <rFont val="Georgia"/>
        <family val="1"/>
      </rPr>
      <t xml:space="preserve"> The fringe benefit budget is based on the COG’s fringe benefit rate applied to salaries, as stated in the COG’s Federal Cognizant Agency or State Coordinating Agency approved Cost Allocation Plan.  Show the rate to be applied to Personnel/Salaries to determine the amount of fringe benefit expenses to be charged to the grant. </t>
    </r>
    <r>
      <rPr>
        <b/>
        <i/>
        <sz val="11"/>
        <color rgb="FF002060"/>
        <rFont val="Georgia"/>
        <family val="1"/>
      </rPr>
      <t xml:space="preserve">There is a separate tab to show the description of the calculation. 
</t>
    </r>
    <r>
      <rPr>
        <b/>
        <sz val="11"/>
        <color rgb="FF002060"/>
        <rFont val="Georgia"/>
        <family val="1"/>
      </rPr>
      <t>Indirect Cost Rate.</t>
    </r>
    <r>
      <rPr>
        <b/>
        <i/>
        <sz val="11"/>
        <color rgb="FF002060"/>
        <rFont val="Georgia"/>
        <family val="1"/>
      </rPr>
      <t xml:space="preserve"> </t>
    </r>
    <r>
      <rPr>
        <sz val="11"/>
        <color rgb="FF000000"/>
        <rFont val="Georgia"/>
        <family val="1"/>
      </rPr>
      <t xml:space="preserve">Expenses listed under this budget category must be consistent with applying the indirect cost rate shown on this form to the applicable budget categories.  The COG must comply with the provisions of §391.0115(e), Local Government Code. Show the indirect cost rate and identify the budget categories to which the rate will be applied to determine the indirect charges.  Indirect cost rates are set by the COG Federal Cognizant Agency or State Coordinating Agency. </t>
    </r>
    <r>
      <rPr>
        <b/>
        <i/>
        <sz val="11"/>
        <color rgb="FF002060"/>
        <rFont val="Georgia"/>
        <family val="1"/>
      </rPr>
      <t xml:space="preserve">There is a separate tab to show the description of the calculation. 
</t>
    </r>
    <r>
      <rPr>
        <sz val="11"/>
        <color rgb="FF000000"/>
        <rFont val="Georgia"/>
        <family val="1"/>
      </rPr>
      <t xml:space="preserve">
</t>
    </r>
    <r>
      <rPr>
        <b/>
        <i/>
        <sz val="11"/>
        <color rgb="FF002060"/>
        <rFont val="Georgia"/>
        <family val="1"/>
      </rPr>
      <t>Note: Once approved, all budget adjustments will be entered through the FSR. Subsequent approved FSRs replace the information in this budget. If the COG would like to monitor the budget changes using this form internally, it is an option, but not a requirement by TCEQ.</t>
    </r>
  </si>
  <si>
    <t>Budget Category</t>
  </si>
  <si>
    <t>Biennium Total Budget</t>
  </si>
  <si>
    <t>1.  Personnel/Salary ( Form 5 A)</t>
  </si>
  <si>
    <t>2.  Travel (Form 5 B)</t>
  </si>
  <si>
    <t>3.  Equipment  (Form 5 C)</t>
  </si>
  <si>
    <t xml:space="preserve">4.  Contractual  (Form 5 D) </t>
  </si>
  <si>
    <t xml:space="preserve">5.  Other (Form 5 E) </t>
  </si>
  <si>
    <t xml:space="preserve">6.  Implementation Projects (Form 5 F) </t>
  </si>
  <si>
    <t xml:space="preserve">7.  Supplies  (Form 5 G) </t>
  </si>
  <si>
    <t>8.  Fringe Benefits (Form 5 H)</t>
  </si>
  <si>
    <r>
      <t xml:space="preserve">9.  Total Direct Costs </t>
    </r>
    <r>
      <rPr>
        <sz val="12"/>
        <color rgb="FFFF0000"/>
        <rFont val="Georgia"/>
        <family val="1"/>
      </rPr>
      <t>(sum of 1-8)</t>
    </r>
  </si>
  <si>
    <t>10.  Indirect Costs (Form 5 H)</t>
  </si>
  <si>
    <r>
      <t xml:space="preserve">11.  Total Costs </t>
    </r>
    <r>
      <rPr>
        <sz val="12"/>
        <color rgb="FFFF0000"/>
        <rFont val="Georgia"/>
        <family val="1"/>
      </rPr>
      <t>(sum of 9-10)</t>
    </r>
  </si>
  <si>
    <t>12.  Fringe Benefit Rate:</t>
  </si>
  <si>
    <t>13.  Indirect Cost Rate:</t>
  </si>
  <si>
    <t>Select Any of the Categories and budget approved by the Solid Waste Advisory Committee</t>
  </si>
  <si>
    <t>PANHANDLE REGIONAL PLANNING COMMISSION - #1</t>
  </si>
  <si>
    <t>SOUTH PLAINS ASSOCIATION OF GOVERNMENTS  - #2</t>
  </si>
  <si>
    <t xml:space="preserve">Education/Training </t>
  </si>
  <si>
    <t>NORTEX REGIONAL PLANNING COMMISSION  - #3</t>
  </si>
  <si>
    <t xml:space="preserve">General Solid Wasste Management </t>
  </si>
  <si>
    <t>NORTH CENTRAL TEXAS COUNCIL OF GOVERNMENTS  - #4</t>
  </si>
  <si>
    <t xml:space="preserve">Household Hazardous Waste Management </t>
  </si>
  <si>
    <t>ARK-TEX COUNCIL OF GOVERNMENTS  - #5</t>
  </si>
  <si>
    <t xml:space="preserve">Local Solid Waste Management Plans and Studies </t>
  </si>
  <si>
    <t>EAST TEXAS COUNCIL OF GOVERNMENTS  - #6</t>
  </si>
  <si>
    <t xml:space="preserve">Local Enforcement </t>
  </si>
  <si>
    <t>WEST CENTRAL TEXAS COUNCIL OF GOVERNMENTS  - #7</t>
  </si>
  <si>
    <t xml:space="preserve">Organic Waste Management </t>
  </si>
  <si>
    <t>RIO GRANDE COUNCIL OF GOVERNMENTS  - #8</t>
  </si>
  <si>
    <t xml:space="preserve"> Used Oil Management </t>
  </si>
  <si>
    <t>PERMIAN BASIN REGIONAL PLANNING COMMISSION  - #9</t>
  </si>
  <si>
    <t xml:space="preserve"> Other </t>
  </si>
  <si>
    <t>CONCHO VALLEY COUNCIL OF GOVERNMENTS - #10</t>
  </si>
  <si>
    <t xml:space="preserve">All Categories </t>
  </si>
  <si>
    <t>HEART OF TEXAS COUNCIL OF GOVERNMENTS  - #11</t>
  </si>
  <si>
    <t>CAPITAL AREA COUNCIL OF GOVERNMENTS  - #12</t>
  </si>
  <si>
    <t>Yes</t>
  </si>
  <si>
    <t>BRAZOS VALLEY COUNCIL OF GOVERNMENTS  - #13</t>
  </si>
  <si>
    <t xml:space="preserve">No </t>
  </si>
  <si>
    <t xml:space="preserve">DEEP EAST TEXAS COUNCIL OF GOVERNMENTS  - #14 </t>
  </si>
  <si>
    <t xml:space="preserve">Unknow </t>
  </si>
  <si>
    <t>SOUTH EAST TEXAS REGIONAL PLANNING COMMISSION  - #15</t>
  </si>
  <si>
    <t>HOUSTON-GALVESTON AREA COUNCIL - #16</t>
  </si>
  <si>
    <t>GOLDEN CRESCENT REGIONAL PLANNING COMMISSION  - #17</t>
  </si>
  <si>
    <t>ALAMO AREA COUNCIL OF GOVERNMENTS  - #18</t>
  </si>
  <si>
    <t>SOUTH TEXAS DEVELOPMENT OF COUNCIL  - #19</t>
  </si>
  <si>
    <t>COASTAL BEND COUNCIL OF GOVERNMENTS  - #20</t>
  </si>
  <si>
    <t>LOWER RIO GRANDE VALLEY DEVELOPMENT COUNCIL - #21</t>
  </si>
  <si>
    <t>TEXOMA COUNCIL OF GOVERNMENTS  - #22</t>
  </si>
  <si>
    <t>CENTRAL TEXAS COUNCIL OF GOVERNMENTS  - #23</t>
  </si>
  <si>
    <t>MIDDLE RIO GRANDE DEVELOPMENT COUNCIL  - #24</t>
  </si>
  <si>
    <t xml:space="preserve">SELECT APPROPRIATE REPORTING QUARTER FROM THE DROP DOWN MENU BY CLICKING THIS BOX </t>
  </si>
  <si>
    <t>FY26</t>
  </si>
  <si>
    <t>Q1 - 09/01/25 - 11/30/25</t>
  </si>
  <si>
    <t>Q2 - 12/01/25 - 02/28/26</t>
  </si>
  <si>
    <t>Q3 - 03/01/26 - 05/31/26</t>
  </si>
  <si>
    <t>Q4 - 06/01/26 - 08/31/26</t>
  </si>
  <si>
    <t>FY 27</t>
  </si>
  <si>
    <t>Q1 - 09/01/26- 11/30/26</t>
  </si>
  <si>
    <t>Q2 - 12/01/26- 02/28/27</t>
  </si>
  <si>
    <t>Q3 - 03/01/27 - 05/31/27</t>
  </si>
  <si>
    <t>Q4 - 06/01/27 - 08/31/27</t>
  </si>
  <si>
    <t>FY 26/27</t>
  </si>
  <si>
    <t xml:space="preserve">No Longer employed </t>
  </si>
  <si>
    <t>FTE</t>
  </si>
  <si>
    <t>PT</t>
  </si>
  <si>
    <t xml:space="preserve">Select Appropriate Year From the Drop Down Menu </t>
  </si>
  <si>
    <t>FY 26</t>
  </si>
  <si>
    <t>Executive Director</t>
  </si>
  <si>
    <t>Todd Little</t>
  </si>
  <si>
    <r>
      <t xml:space="preserve">Solid Waste Coordinator : </t>
    </r>
    <r>
      <rPr>
        <b/>
        <i/>
        <sz val="12"/>
        <rFont val="Georgia"/>
        <family val="1"/>
      </rPr>
      <t xml:space="preserve">Hannah Ordonez </t>
    </r>
  </si>
  <si>
    <t>hordonez@nctcog.org</t>
  </si>
  <si>
    <t>817-695-9215</t>
  </si>
  <si>
    <r>
      <t xml:space="preserve">Financial Contact: </t>
    </r>
    <r>
      <rPr>
        <b/>
        <i/>
        <sz val="12"/>
        <rFont val="Georgia"/>
        <family val="1"/>
      </rPr>
      <t>Iris Gutierrez</t>
    </r>
  </si>
  <si>
    <t>817-704-2542</t>
  </si>
  <si>
    <t>igutierrez@nctcog.org</t>
  </si>
  <si>
    <t>NCTCOG, Environment and Development Department</t>
  </si>
  <si>
    <t>PO Box 5888</t>
  </si>
  <si>
    <t>Arlington, Texas 76005-5888</t>
  </si>
  <si>
    <t>NCTCOG</t>
  </si>
  <si>
    <t>Environment and Development Department</t>
  </si>
  <si>
    <t>616 Six Flags Drive</t>
  </si>
  <si>
    <t>Arlington, TX 76011</t>
  </si>
  <si>
    <t>Director, Program Manager, Sr. Planner</t>
  </si>
  <si>
    <t>Susan Alvarez, Cassidy Campbell, Hannah Ordonez</t>
  </si>
  <si>
    <t>Director of Administration, Deputy Executive Director</t>
  </si>
  <si>
    <t>Randy Richardson, Monte Mercer</t>
  </si>
  <si>
    <t>Conduct pass-through grant site visits</t>
  </si>
  <si>
    <t>Attend TARC meetings</t>
  </si>
  <si>
    <t>Attend meetings with local governments, stakeholders, public meetings, outreach events to support program</t>
  </si>
  <si>
    <t>Illegal Dumping Training Courses</t>
  </si>
  <si>
    <t>John Ockels</t>
  </si>
  <si>
    <t>COG Managed - Rheaply</t>
  </si>
  <si>
    <t>COG Managed - Tire Collection Events</t>
  </si>
  <si>
    <t>COG Managed - Recycling Ads</t>
  </si>
  <si>
    <t>COG Managed - Illegal Dumping Ads</t>
  </si>
  <si>
    <t>The SWAC did not identify any specific priorities for this biennium.</t>
  </si>
  <si>
    <r>
      <t xml:space="preserve">Adobe Creative Cloud - </t>
    </r>
    <r>
      <rPr>
        <b/>
        <sz val="10"/>
        <rFont val="Georgia"/>
        <family val="1"/>
      </rPr>
      <t xml:space="preserve">Env. &amp; Dev. Comm. Specialist. </t>
    </r>
    <r>
      <rPr>
        <sz val="10"/>
        <rFont val="Georgia"/>
        <family val="1"/>
      </rPr>
      <t>(allows access to Adobe Illustrator, Photo Shop etc. for newletters, flyers and other outreach material; billed annually; $633.97/year; 15% allocated to solid waste)</t>
    </r>
  </si>
  <si>
    <r>
      <t xml:space="preserve">Adobe Stock Images </t>
    </r>
    <r>
      <rPr>
        <b/>
        <sz val="10"/>
        <rFont val="Georgia"/>
        <family val="1"/>
      </rPr>
      <t xml:space="preserve"> Env. &amp; Dev. Comm. Specialist I</t>
    </r>
    <r>
      <rPr>
        <sz val="10"/>
        <rFont val="Georgia"/>
        <family val="1"/>
      </rPr>
      <t xml:space="preserve"> (images for newsletters, flyers and other outreach materials; billed annually; $318.32/year; 25% allocated to solid waste</t>
    </r>
  </si>
  <si>
    <t>Fat Cow: web host for Report DFW Dumping; 20% of cost is allocated to solid waste; billed annually</t>
  </si>
  <si>
    <t xml:space="preserve">Active Campaign - mass emailing service that also includes newsletters and  contacts database; 25% allocated to solid waste; billed annually </t>
  </si>
  <si>
    <t>Hootsuite - Used for social media posting and management of TimeToRecycle (FB, Twitter, Instagram); 30% charged to solid waste; billed annually</t>
  </si>
  <si>
    <t>Survey Monkey - tool to create and distribute surveys; 20% charged to solid waste; billed annually</t>
  </si>
  <si>
    <t>Dell Latitude 7400 Laptop Env. &amp; Dev. Program Manager - CC; 40% of total cost allocated to solid waste</t>
  </si>
  <si>
    <t>Sr. E&amp;D Planner - HO</t>
  </si>
  <si>
    <t>Support Solid Waste Program</t>
  </si>
  <si>
    <t>Director of Environment &amp; Dev. - SA</t>
  </si>
  <si>
    <t>Admin Assistant - AB</t>
  </si>
  <si>
    <t>Mgr. Env. &amp; Dev. Programs - CC</t>
  </si>
  <si>
    <t>Sr. Accountant II - IG</t>
  </si>
  <si>
    <t>Env. &amp; Dev. Comm. Spec. I - UK</t>
  </si>
  <si>
    <t>Fiscal Manager - LM</t>
  </si>
  <si>
    <t>Sr. Fiscal Manager - RM</t>
  </si>
  <si>
    <t>Intern - ES</t>
  </si>
  <si>
    <t>Manage Department Activities</t>
  </si>
  <si>
    <t>Supervise the Solid Waste Coordinator</t>
  </si>
  <si>
    <t>General Counsel - KK</t>
  </si>
  <si>
    <t xml:space="preserve">We have not yet completed negotiations with our cognizant agency for the provisional FY 2026 indirect cost rate. We anticipate that the FY 2026 provisional indirect rate will be 17.7%.  This rate is applied to the sum of salaries and fringe benefits. </t>
  </si>
  <si>
    <t>We anticipate the FY 2026 provisional fringe rate will be 47.8%.</t>
  </si>
  <si>
    <t>Env. &amp; Dev. Planner II - CD</t>
  </si>
  <si>
    <t>Personnel Allocation (recruitment, background check expenses)</t>
  </si>
  <si>
    <t>Are signed versions of Form 1 and Form 4 included as separate PDFs?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</si>
</sst>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_(&quot;$&quot;* \(#,##0.00\);_(&quot;$&quot;* &quot;-&quot;??_);_(@_)"/>
    <numFmt numFmtId="164" formatCode="0.000%"/>
  </numFmts>
  <fonts count="108">
    <font>
      <sz val="11"/>
      <color theme="1"/>
      <name val="Calibri"/>
      <family val="2"/>
      <scheme val="minor"/>
    </font>
    <font>
      <b/>
      <sz val="14"/>
      <color theme="1"/>
      <name val="Georgia"/>
      <family val="1"/>
    </font>
    <font>
      <sz val="11"/>
      <color theme="1"/>
      <name val="Georgia"/>
      <family val="1"/>
    </font>
    <font>
      <b/>
      <sz val="11"/>
      <color theme="1"/>
      <name val="Georgia"/>
      <family val="1"/>
    </font>
    <font>
      <i/>
      <sz val="11"/>
      <color theme="1"/>
      <name val="Georgia"/>
      <family val="1"/>
    </font>
    <font>
      <b/>
      <sz val="14"/>
      <color rgb="FF000000"/>
      <name val="Georgia"/>
      <family val="1"/>
    </font>
    <font>
      <sz val="11"/>
      <color theme="1"/>
      <name val="Calibri"/>
      <family val="2"/>
      <scheme val="minor"/>
    </font>
    <font>
      <b/>
      <sz val="12"/>
      <color theme="1"/>
      <name val="Georgia"/>
      <family val="1"/>
    </font>
    <font>
      <sz val="12"/>
      <color theme="1"/>
      <name val="Georgia"/>
      <family val="1"/>
    </font>
    <font>
      <sz val="14"/>
      <color theme="1"/>
      <name val="Georgia"/>
      <family val="1"/>
    </font>
    <font>
      <b/>
      <sz val="13"/>
      <color theme="1"/>
      <name val="Georgia"/>
      <family val="1"/>
    </font>
    <font>
      <b/>
      <sz val="24"/>
      <color theme="1"/>
      <name val="Georgia"/>
      <family val="1"/>
    </font>
    <font>
      <b/>
      <i/>
      <sz val="12"/>
      <color rgb="FFFF0000"/>
      <name val="Georgia"/>
      <family val="1"/>
    </font>
    <font>
      <b/>
      <sz val="18"/>
      <color theme="1"/>
      <name val="Georgia"/>
      <family val="1"/>
    </font>
    <font>
      <i/>
      <sz val="11"/>
      <color rgb="FF000000"/>
      <name val="Georgia"/>
      <family val="1"/>
    </font>
    <font>
      <sz val="11"/>
      <color rgb="FFFF0000"/>
      <name val="Georgia"/>
      <family val="1"/>
    </font>
    <font>
      <sz val="12"/>
      <name val="Georgia"/>
      <family val="1"/>
    </font>
    <font>
      <sz val="11"/>
      <color rgb="FF000000"/>
      <name val="Georgia"/>
      <family val="1"/>
    </font>
    <font>
      <sz val="12"/>
      <color rgb="FF000000"/>
      <name val="Georgia"/>
      <family val="1"/>
    </font>
    <font>
      <i/>
      <sz val="12"/>
      <color rgb="FF000000"/>
      <name val="Georgia"/>
      <family val="1"/>
    </font>
    <font>
      <i/>
      <sz val="12"/>
      <color rgb="FFFF0000"/>
      <name val="Georgia"/>
      <family val="1"/>
    </font>
    <font>
      <b/>
      <sz val="11"/>
      <color rgb="FFFF0000"/>
      <name val="Georgia"/>
      <family val="1"/>
    </font>
    <font>
      <sz val="12"/>
      <color rgb="FF000000"/>
      <name val="Times New Roman"/>
      <family val="1"/>
    </font>
    <font>
      <sz val="11"/>
      <name val="Georgia"/>
      <family val="1"/>
    </font>
    <font>
      <b/>
      <sz val="8"/>
      <color rgb="FFFF0000"/>
      <name val="Georgia"/>
      <family val="1"/>
    </font>
    <font>
      <sz val="9"/>
      <color indexed="81"/>
      <name val="Tahoma"/>
      <family val="2"/>
    </font>
    <font>
      <b/>
      <sz val="12"/>
      <color theme="0"/>
      <name val="Georgia"/>
      <family val="1"/>
    </font>
    <font>
      <b/>
      <sz val="22"/>
      <name val="Georgia"/>
      <family val="1"/>
    </font>
    <font>
      <b/>
      <i/>
      <sz val="20"/>
      <name val="Georgia"/>
      <family val="1"/>
    </font>
    <font>
      <b/>
      <sz val="20"/>
      <name val="Georgia"/>
      <family val="1"/>
    </font>
    <font>
      <i/>
      <sz val="11"/>
      <color theme="3"/>
      <name val="Georgia"/>
      <family val="1"/>
    </font>
    <font>
      <i/>
      <sz val="11"/>
      <color rgb="FFFF0000"/>
      <name val="Georgia"/>
      <family val="1"/>
    </font>
    <font>
      <b/>
      <sz val="10"/>
      <color theme="1"/>
      <name val="Georgia"/>
      <family val="1"/>
    </font>
    <font>
      <b/>
      <sz val="11"/>
      <name val="Georgia"/>
      <family val="1"/>
    </font>
    <font>
      <sz val="10"/>
      <name val="Georgia"/>
      <family val="1"/>
    </font>
    <font>
      <b/>
      <sz val="9"/>
      <color indexed="81"/>
      <name val="Tahoma"/>
      <family val="2"/>
    </font>
    <font>
      <sz val="14"/>
      <color rgb="FFC00000"/>
      <name val="Georgia"/>
      <family val="1"/>
    </font>
    <font>
      <b/>
      <sz val="11.5"/>
      <color theme="1"/>
      <name val="Georgia"/>
      <family val="1"/>
    </font>
    <font>
      <sz val="11"/>
      <color theme="1"/>
      <name val="Lucida Bright"/>
      <family val="1"/>
    </font>
    <font>
      <i/>
      <sz val="10"/>
      <color theme="3"/>
      <name val="Georgia"/>
      <family val="1"/>
    </font>
    <font>
      <i/>
      <sz val="10"/>
      <color rgb="FFC00000"/>
      <name val="Georgia"/>
      <family val="1"/>
    </font>
    <font>
      <i/>
      <sz val="11"/>
      <color rgb="FFC00000"/>
      <name val="Georgia"/>
      <family val="1"/>
    </font>
    <font>
      <i/>
      <sz val="10"/>
      <color rgb="FFFF0000"/>
      <name val="Georgia"/>
      <family val="1"/>
    </font>
    <font>
      <sz val="11"/>
      <color theme="1"/>
      <name val="Georgei "/>
    </font>
    <font>
      <sz val="11"/>
      <name val="Georgei "/>
    </font>
    <font>
      <i/>
      <u/>
      <sz val="11"/>
      <color rgb="FFFF0000"/>
      <name val="Georgia"/>
      <family val="1"/>
    </font>
    <font>
      <sz val="13"/>
      <color theme="1"/>
      <name val="Georgia"/>
      <family val="1"/>
    </font>
    <font>
      <b/>
      <i/>
      <sz val="11"/>
      <color rgb="FF002060"/>
      <name val="Georgia"/>
      <family val="1"/>
    </font>
    <font>
      <b/>
      <i/>
      <sz val="11"/>
      <color theme="1"/>
      <name val="Georgia"/>
      <family val="1"/>
    </font>
    <font>
      <b/>
      <i/>
      <sz val="12"/>
      <name val="Lucida Bright"/>
      <family val="1"/>
    </font>
    <font>
      <b/>
      <sz val="12"/>
      <color rgb="FF002060"/>
      <name val="Georgia"/>
      <family val="1"/>
    </font>
    <font>
      <b/>
      <sz val="14"/>
      <color rgb="FF002060"/>
      <name val="Georgia"/>
      <family val="1"/>
    </font>
    <font>
      <b/>
      <sz val="10"/>
      <color rgb="FF002060"/>
      <name val="Georgia"/>
      <family val="1"/>
    </font>
    <font>
      <b/>
      <i/>
      <sz val="10"/>
      <color rgb="FF002060"/>
      <name val="Georgia"/>
      <family val="1"/>
    </font>
    <font>
      <b/>
      <i/>
      <sz val="10"/>
      <name val="Georgia"/>
      <family val="1"/>
    </font>
    <font>
      <b/>
      <sz val="10"/>
      <name val="Georgia"/>
      <family val="1"/>
    </font>
    <font>
      <b/>
      <i/>
      <sz val="12"/>
      <name val="Georgia"/>
      <family val="1"/>
    </font>
    <font>
      <b/>
      <sz val="12"/>
      <name val="Georgia"/>
      <family val="1"/>
    </font>
    <font>
      <i/>
      <sz val="11"/>
      <color rgb="FF7030A0"/>
      <name val="Georgia"/>
      <family val="1"/>
    </font>
    <font>
      <b/>
      <sz val="13"/>
      <name val="Georgia"/>
      <family val="1"/>
    </font>
    <font>
      <b/>
      <i/>
      <sz val="12"/>
      <color rgb="FF002060"/>
      <name val="Georgia"/>
      <family val="1"/>
    </font>
    <font>
      <b/>
      <i/>
      <sz val="11"/>
      <color rgb="FFFF0000"/>
      <name val="Georgia"/>
      <family val="1"/>
    </font>
    <font>
      <b/>
      <sz val="11"/>
      <color theme="1"/>
      <name val="Calibri"/>
      <family val="2"/>
      <scheme val="minor"/>
    </font>
    <font>
      <u/>
      <sz val="11"/>
      <color theme="10"/>
      <name val="Calibri"/>
      <family val="2"/>
      <scheme val="minor"/>
    </font>
    <font>
      <b/>
      <u/>
      <sz val="14"/>
      <name val="Lucida Bright"/>
      <family val="1"/>
    </font>
    <font>
      <b/>
      <sz val="22"/>
      <color rgb="FF000000"/>
      <name val="Georgia"/>
      <family val="1"/>
    </font>
    <font>
      <b/>
      <i/>
      <sz val="16"/>
      <color rgb="FF000000"/>
      <name val="Georgia"/>
      <family val="1"/>
    </font>
    <font>
      <sz val="14"/>
      <color rgb="FF000000"/>
      <name val="Georgia"/>
      <family val="1"/>
    </font>
    <font>
      <b/>
      <i/>
      <sz val="14"/>
      <color rgb="FF000000"/>
      <name val="Georgia"/>
      <family val="1"/>
    </font>
    <font>
      <sz val="14"/>
      <color theme="1"/>
      <name val="Calibri"/>
      <family val="2"/>
      <scheme val="minor"/>
    </font>
    <font>
      <sz val="14"/>
      <color rgb="FFFF0000"/>
      <name val="Georgia"/>
      <family val="1"/>
    </font>
    <font>
      <b/>
      <sz val="14"/>
      <name val="Calibri"/>
      <family val="2"/>
    </font>
    <font>
      <b/>
      <sz val="14"/>
      <color theme="1"/>
      <name val="Calibri"/>
      <family val="2"/>
    </font>
    <font>
      <sz val="14"/>
      <color theme="1"/>
      <name val="Calibri"/>
      <family val="2"/>
    </font>
    <font>
      <b/>
      <sz val="14"/>
      <color theme="1"/>
      <name val="Calibri"/>
      <family val="2"/>
      <scheme val="minor"/>
    </font>
    <font>
      <b/>
      <sz val="14"/>
      <color rgb="FFFF0000"/>
      <name val="Calibri"/>
      <family val="2"/>
      <scheme val="minor"/>
    </font>
    <font>
      <sz val="10"/>
      <color rgb="FF000000"/>
      <name val="Georgia"/>
      <family val="1"/>
    </font>
    <font>
      <b/>
      <sz val="12"/>
      <color rgb="FF000000"/>
      <name val="Georgia"/>
      <family val="1"/>
    </font>
    <font>
      <b/>
      <sz val="9"/>
      <color rgb="FFFF0000"/>
      <name val="Georgia"/>
      <family val="1"/>
    </font>
    <font>
      <b/>
      <sz val="11"/>
      <color rgb="FF000000"/>
      <name val="Georgia"/>
      <family val="1"/>
    </font>
    <font>
      <b/>
      <u/>
      <sz val="14"/>
      <color rgb="FF000000"/>
      <name val="Lucida Bright"/>
      <family val="1"/>
    </font>
    <font>
      <b/>
      <sz val="13"/>
      <color rgb="FF000000"/>
      <name val="Georgia"/>
      <family val="1"/>
    </font>
    <font>
      <b/>
      <sz val="12"/>
      <color theme="1"/>
      <name val="Lucida Bright"/>
      <family val="1"/>
    </font>
    <font>
      <b/>
      <i/>
      <sz val="12"/>
      <color theme="1"/>
      <name val="Lucida Bright"/>
      <family val="1"/>
    </font>
    <font>
      <b/>
      <sz val="14"/>
      <color theme="1"/>
      <name val="Lucida Bright"/>
      <family val="1"/>
    </font>
    <font>
      <sz val="12"/>
      <color rgb="FFFF0000"/>
      <name val="Georgia"/>
      <family val="1"/>
    </font>
    <font>
      <b/>
      <sz val="11"/>
      <color rgb="FF002060"/>
      <name val="Georgia"/>
      <family val="1"/>
    </font>
    <font>
      <sz val="12"/>
      <color rgb="FF002060"/>
      <name val="Georgia"/>
      <family val="1"/>
    </font>
    <font>
      <b/>
      <i/>
      <sz val="11"/>
      <color rgb="FF1F497D"/>
      <name val="Georgia"/>
      <family val="1"/>
    </font>
    <font>
      <i/>
      <u/>
      <sz val="11"/>
      <name val="Georgia"/>
      <family val="1"/>
    </font>
    <font>
      <b/>
      <i/>
      <sz val="11"/>
      <name val="Georgia"/>
      <family val="1"/>
    </font>
    <font>
      <i/>
      <sz val="11"/>
      <name val="Georgia"/>
      <family val="1"/>
    </font>
    <font>
      <b/>
      <i/>
      <sz val="10"/>
      <color rgb="FFC00000"/>
      <name val="Georgia"/>
      <family val="1"/>
    </font>
    <font>
      <sz val="22"/>
      <color theme="1"/>
      <name val="Lucida Bright"/>
      <family val="1"/>
    </font>
    <font>
      <b/>
      <sz val="14"/>
      <name val="Lucida Bright"/>
      <family val="1"/>
    </font>
    <font>
      <sz val="9"/>
      <name val="Lucida Bright"/>
      <family val="1"/>
    </font>
    <font>
      <b/>
      <sz val="16"/>
      <color theme="1"/>
      <name val="Lucida Bright"/>
      <family val="1"/>
    </font>
    <font>
      <b/>
      <sz val="16"/>
      <name val="Calibri"/>
      <family val="2"/>
      <scheme val="minor"/>
    </font>
    <font>
      <sz val="11"/>
      <name val="Calibri"/>
      <family val="2"/>
      <scheme val="minor"/>
    </font>
    <font>
      <b/>
      <sz val="16"/>
      <name val="Calibri Light"/>
      <family val="2"/>
      <scheme val="major"/>
    </font>
    <font>
      <b/>
      <sz val="12"/>
      <name val="Calibri"/>
      <family val="2"/>
      <scheme val="minor"/>
    </font>
    <font>
      <sz val="12"/>
      <name val="Calibri"/>
      <family val="2"/>
      <scheme val="minor"/>
    </font>
    <font>
      <i/>
      <sz val="14"/>
      <color rgb="FF000000"/>
      <name val="Georgia"/>
      <family val="1"/>
    </font>
    <font>
      <b/>
      <sz val="16"/>
      <name val="Georgia"/>
      <family val="1"/>
    </font>
    <font>
      <b/>
      <sz val="16"/>
      <name val="Lucida Bright"/>
      <family val="1"/>
    </font>
    <font>
      <sz val="18"/>
      <name val="Calibri"/>
      <family val="2"/>
    </font>
    <font>
      <sz val="22"/>
      <color theme="1"/>
      <name val="Georgia"/>
      <family val="1"/>
    </font>
    <font>
      <sz val="20"/>
      <color theme="1"/>
      <name val="Georgia"/>
      <family val="1"/>
    </font>
  </fonts>
  <fills count="2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
      <patternFill patternType="solid">
        <fgColor rgb="FFFFFFCC"/>
        <bgColor indexed="64"/>
      </patternFill>
    </fill>
    <fill>
      <patternFill patternType="solid">
        <fgColor rgb="FFFFE699"/>
        <bgColor indexed="64"/>
      </patternFill>
    </fill>
    <fill>
      <patternFill patternType="solid">
        <fgColor rgb="FFFFFFFF"/>
        <bgColor indexed="64"/>
      </patternFill>
    </fill>
    <fill>
      <patternFill patternType="solid">
        <fgColor rgb="FFB4C6E7"/>
        <bgColor indexed="64"/>
      </patternFill>
    </fill>
    <fill>
      <patternFill patternType="solid">
        <fgColor rgb="FFE7E6E6"/>
        <bgColor indexed="64"/>
      </patternFill>
    </fill>
    <fill>
      <patternFill patternType="solid">
        <fgColor rgb="FFFFF2CC"/>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indexed="9"/>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rgb="FFF8C3A6"/>
        <bgColor indexed="64"/>
      </patternFill>
    </fill>
    <fill>
      <patternFill patternType="solid">
        <fgColor rgb="FFFFFFFF"/>
        <bgColor rgb="FF000000"/>
      </patternFill>
    </fill>
    <fill>
      <patternFill patternType="solid">
        <fgColor theme="5" tint="0.59999389629810485"/>
        <bgColor indexed="64"/>
      </patternFill>
    </fill>
  </fills>
  <borders count="119">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double">
        <color indexed="64"/>
      </bottom>
      <diagonal/>
    </border>
    <border>
      <left style="medium">
        <color indexed="64"/>
      </left>
      <right/>
      <top/>
      <bottom/>
      <diagonal/>
    </border>
    <border>
      <left style="medium">
        <color indexed="64"/>
      </left>
      <right style="medium">
        <color indexed="64"/>
      </right>
      <top/>
      <bottom style="thin">
        <color indexed="64"/>
      </bottom>
      <diagonal/>
    </border>
    <border>
      <left style="medium">
        <color rgb="FF000000"/>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rgb="FF000000"/>
      </left>
      <right style="medium">
        <color rgb="FF000000"/>
      </right>
      <top style="medium">
        <color indexed="64"/>
      </top>
      <bottom/>
      <diagonal/>
    </border>
    <border>
      <left/>
      <right/>
      <top/>
      <bottom style="thin">
        <color indexed="64"/>
      </bottom>
      <diagonal/>
    </border>
    <border>
      <left style="medium">
        <color rgb="FF000000"/>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double">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medium">
        <color theme="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theme="4"/>
      </left>
      <right style="medium">
        <color indexed="64"/>
      </right>
      <top style="medium">
        <color indexed="64"/>
      </top>
      <bottom style="medium">
        <color indexed="64"/>
      </bottom>
      <diagonal/>
    </border>
    <border>
      <left style="thin">
        <color theme="1"/>
      </left>
      <right style="thin">
        <color indexed="64"/>
      </right>
      <top style="medium">
        <color indexed="64"/>
      </top>
      <bottom style="thin">
        <color indexed="64"/>
      </bottom>
      <diagonal/>
    </border>
    <border>
      <left style="thin">
        <color theme="1"/>
      </left>
      <right style="thin">
        <color indexed="64"/>
      </right>
      <top style="thin">
        <color indexed="64"/>
      </top>
      <bottom style="thin">
        <color indexed="64"/>
      </bottom>
      <diagonal/>
    </border>
    <border>
      <left style="thin">
        <color theme="1"/>
      </left>
      <right style="thin">
        <color indexed="64"/>
      </right>
      <top style="thin">
        <color indexed="64"/>
      </top>
      <bottom style="medium">
        <color indexed="64"/>
      </bottom>
      <diagonal/>
    </border>
    <border>
      <left style="thin">
        <color indexed="64"/>
      </left>
      <right style="thin">
        <color theme="1"/>
      </right>
      <top style="medium">
        <color indexed="64"/>
      </top>
      <bottom style="thin">
        <color indexed="64"/>
      </bottom>
      <diagonal/>
    </border>
    <border>
      <left style="thin">
        <color indexed="64"/>
      </left>
      <right style="thin">
        <color theme="1"/>
      </right>
      <top style="thin">
        <color indexed="64"/>
      </top>
      <bottom style="thin">
        <color indexed="64"/>
      </bottom>
      <diagonal/>
    </border>
    <border>
      <left style="thin">
        <color indexed="64"/>
      </left>
      <right style="thin">
        <color theme="1"/>
      </right>
      <top style="thin">
        <color indexed="64"/>
      </top>
      <bottom style="medium">
        <color indexed="64"/>
      </bottom>
      <diagonal/>
    </border>
    <border>
      <left style="thin">
        <color indexed="64"/>
      </left>
      <right style="thin">
        <color theme="1"/>
      </right>
      <top/>
      <bottom style="thin">
        <color indexed="64"/>
      </bottom>
      <diagonal/>
    </border>
    <border>
      <left/>
      <right style="thin">
        <color indexed="64"/>
      </right>
      <top style="thin">
        <color indexed="64"/>
      </top>
      <bottom/>
      <diagonal/>
    </border>
    <border>
      <left style="medium">
        <color indexed="64"/>
      </left>
      <right style="thin">
        <color theme="1"/>
      </right>
      <top style="medium">
        <color indexed="64"/>
      </top>
      <bottom style="thin">
        <color indexed="64"/>
      </bottom>
      <diagonal/>
    </border>
    <border>
      <left style="medium">
        <color indexed="64"/>
      </left>
      <right style="thin">
        <color theme="1"/>
      </right>
      <top style="thin">
        <color indexed="64"/>
      </top>
      <bottom style="thin">
        <color indexed="64"/>
      </bottom>
      <diagonal/>
    </border>
    <border>
      <left style="medium">
        <color indexed="64"/>
      </left>
      <right style="thin">
        <color theme="1"/>
      </right>
      <top style="thin">
        <color indexed="64"/>
      </top>
      <bottom style="medium">
        <color indexed="64"/>
      </bottom>
      <diagonal/>
    </border>
    <border>
      <left/>
      <right style="thin">
        <color theme="1"/>
      </right>
      <top style="medium">
        <color indexed="64"/>
      </top>
      <bottom style="thin">
        <color indexed="64"/>
      </bottom>
      <diagonal/>
    </border>
    <border>
      <left/>
      <right style="thin">
        <color theme="1"/>
      </right>
      <top style="thin">
        <color indexed="64"/>
      </top>
      <bottom style="thin">
        <color indexed="64"/>
      </bottom>
      <diagonal/>
    </border>
    <border>
      <left/>
      <right style="thin">
        <color theme="1"/>
      </right>
      <top style="thin">
        <color indexed="64"/>
      </top>
      <bottom style="medium">
        <color indexed="64"/>
      </bottom>
      <diagonal/>
    </border>
    <border>
      <left style="medium">
        <color theme="1"/>
      </left>
      <right/>
      <top style="medium">
        <color theme="1"/>
      </top>
      <bottom style="medium">
        <color theme="1"/>
      </bottom>
      <diagonal/>
    </border>
    <border>
      <left style="medium">
        <color indexed="64"/>
      </left>
      <right style="medium">
        <color indexed="64"/>
      </right>
      <top style="medium">
        <color theme="1"/>
      </top>
      <bottom style="medium">
        <color theme="1"/>
      </bottom>
      <diagonal/>
    </border>
    <border>
      <left style="medium">
        <color indexed="64"/>
      </left>
      <right style="medium">
        <color theme="1"/>
      </right>
      <top style="medium">
        <color theme="1"/>
      </top>
      <bottom style="medium">
        <color theme="1"/>
      </bottom>
      <diagonal/>
    </border>
    <border>
      <left style="thin">
        <color indexed="64"/>
      </left>
      <right style="thin">
        <color theme="1"/>
      </right>
      <top/>
      <bottom style="medium">
        <color indexed="64"/>
      </bottom>
      <diagonal/>
    </border>
    <border>
      <left/>
      <right style="medium">
        <color indexed="64"/>
      </right>
      <top/>
      <bottom style="medium">
        <color theme="1"/>
      </bottom>
      <diagonal/>
    </border>
    <border>
      <left style="medium">
        <color rgb="FF000000"/>
      </left>
      <right style="medium">
        <color indexed="64"/>
      </right>
      <top/>
      <bottom/>
      <diagonal/>
    </border>
    <border>
      <left style="medium">
        <color rgb="FF000000"/>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medium">
        <color indexed="64"/>
      </right>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style="medium">
        <color rgb="FF000000"/>
      </left>
      <right style="medium">
        <color rgb="FF000000"/>
      </right>
      <top/>
      <bottom style="medium">
        <color indexed="64"/>
      </bottom>
      <diagonal/>
    </border>
    <border>
      <left style="medium">
        <color rgb="FF000000"/>
      </left>
      <right/>
      <top/>
      <bottom style="medium">
        <color indexed="64"/>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style="medium">
        <color indexed="64"/>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s>
  <cellStyleXfs count="13">
    <xf numFmtId="0" fontId="0" fillId="0" borderId="0"/>
    <xf numFmtId="44" fontId="6" fillId="0" borderId="0" applyFont="0" applyFill="0" applyBorder="0" applyAlignment="0" applyProtection="0"/>
    <xf numFmtId="9" fontId="6" fillId="0" borderId="0" applyFont="0" applyFill="0" applyBorder="0" applyAlignment="0" applyProtection="0"/>
    <xf numFmtId="0" fontId="6" fillId="0" borderId="0"/>
    <xf numFmtId="0" fontId="63" fillId="0" borderId="0" applyNumberFormat="0" applyFill="0" applyBorder="0" applyAlignment="0" applyProtection="0"/>
    <xf numFmtId="0" fontId="97" fillId="0" borderId="0" applyNumberFormat="0" applyFill="0" applyProtection="0">
      <alignment vertical="center"/>
    </xf>
    <xf numFmtId="0" fontId="98" fillId="0" borderId="0">
      <alignment vertical="top" wrapText="1"/>
    </xf>
    <xf numFmtId="0" fontId="99" fillId="0" borderId="0" applyNumberFormat="0" applyFill="0" applyBorder="0" applyAlignment="0" applyProtection="0"/>
    <xf numFmtId="0" fontId="98" fillId="0" borderId="0" applyNumberFormat="0" applyFill="0" applyBorder="0" applyProtection="0">
      <alignment horizontal="left" vertical="center" wrapText="1"/>
    </xf>
    <xf numFmtId="0" fontId="100" fillId="0" borderId="0" applyNumberFormat="0" applyFill="0" applyProtection="0">
      <alignment horizontal="left" vertical="center" wrapText="1"/>
    </xf>
    <xf numFmtId="0" fontId="100" fillId="0" borderId="0" applyNumberFormat="0" applyFill="0" applyProtection="0">
      <alignment horizontal="center" vertical="center" wrapText="1"/>
    </xf>
    <xf numFmtId="0" fontId="98" fillId="0" borderId="0" applyFont="0" applyFill="0" applyBorder="0">
      <alignment horizontal="center" vertical="top" wrapText="1"/>
    </xf>
    <xf numFmtId="14" fontId="101" fillId="0" borderId="0" applyFont="0" applyFill="0" applyBorder="0">
      <alignment horizontal="center" vertical="top" wrapText="1"/>
    </xf>
  </cellStyleXfs>
  <cellXfs count="751">
    <xf numFmtId="0" fontId="0" fillId="0" borderId="0" xfId="0"/>
    <xf numFmtId="0" fontId="0" fillId="2" borderId="0" xfId="0" applyFill="1"/>
    <xf numFmtId="0" fontId="9" fillId="2" borderId="8" xfId="0" applyFont="1" applyFill="1" applyBorder="1" applyAlignment="1">
      <alignment horizontal="justify" vertical="center"/>
    </xf>
    <xf numFmtId="0" fontId="0" fillId="0" borderId="0" xfId="0" applyAlignment="1">
      <alignment vertical="center"/>
    </xf>
    <xf numFmtId="0" fontId="0" fillId="2" borderId="0" xfId="0" applyFill="1" applyAlignment="1">
      <alignment vertical="center"/>
    </xf>
    <xf numFmtId="0" fontId="2" fillId="2" borderId="0" xfId="0" applyFont="1" applyFill="1"/>
    <xf numFmtId="0" fontId="2" fillId="0" borderId="0" xfId="0" applyFont="1"/>
    <xf numFmtId="44" fontId="0" fillId="2" borderId="0" xfId="0" applyNumberFormat="1" applyFill="1"/>
    <xf numFmtId="0" fontId="0" fillId="2" borderId="0" xfId="0" applyFill="1" applyAlignment="1">
      <alignment horizontal="center"/>
    </xf>
    <xf numFmtId="0" fontId="18" fillId="0" borderId="29" xfId="0" applyFont="1" applyBorder="1" applyAlignment="1">
      <alignment horizontal="left" vertical="center" wrapText="1"/>
    </xf>
    <xf numFmtId="0" fontId="14" fillId="2" borderId="34" xfId="0" applyFont="1" applyFill="1" applyBorder="1" applyAlignment="1">
      <alignment vertical="center" wrapText="1"/>
    </xf>
    <xf numFmtId="0" fontId="13" fillId="2" borderId="0" xfId="0" applyFont="1" applyFill="1" applyAlignment="1">
      <alignment horizontal="center" wrapText="1"/>
    </xf>
    <xf numFmtId="0" fontId="7" fillId="3" borderId="1" xfId="0" applyFont="1" applyFill="1" applyBorder="1" applyAlignment="1">
      <alignment horizontal="center" vertical="center" wrapText="1"/>
    </xf>
    <xf numFmtId="0" fontId="7" fillId="3" borderId="36" xfId="0" applyFont="1" applyFill="1" applyBorder="1" applyAlignment="1">
      <alignment horizontal="center" vertical="center" wrapText="1"/>
    </xf>
    <xf numFmtId="0" fontId="11" fillId="4" borderId="10" xfId="0" applyFont="1" applyFill="1" applyBorder="1" applyAlignment="1">
      <alignment horizontal="center" wrapText="1"/>
    </xf>
    <xf numFmtId="0" fontId="27" fillId="3" borderId="19" xfId="0" applyFont="1" applyFill="1" applyBorder="1" applyAlignment="1">
      <alignment horizontal="center" vertical="center" wrapText="1"/>
    </xf>
    <xf numFmtId="0" fontId="28" fillId="3" borderId="11" xfId="0" applyFont="1" applyFill="1" applyBorder="1" applyAlignment="1">
      <alignment horizontal="center" vertical="center"/>
    </xf>
    <xf numFmtId="0" fontId="28" fillId="3" borderId="8" xfId="0" applyFont="1" applyFill="1" applyBorder="1" applyAlignment="1">
      <alignment horizontal="center" vertical="center" wrapText="1"/>
    </xf>
    <xf numFmtId="0" fontId="29" fillId="3" borderId="11" xfId="0" applyFont="1" applyFill="1" applyBorder="1" applyAlignment="1">
      <alignment horizontal="center" vertical="center"/>
    </xf>
    <xf numFmtId="0" fontId="8" fillId="2" borderId="0" xfId="0" applyFont="1" applyFill="1" applyAlignment="1">
      <alignment wrapText="1"/>
    </xf>
    <xf numFmtId="0" fontId="8" fillId="2" borderId="0" xfId="0" applyFont="1" applyFill="1"/>
    <xf numFmtId="0" fontId="3" fillId="3" borderId="8" xfId="0" applyFont="1" applyFill="1" applyBorder="1" applyAlignment="1">
      <alignment horizontal="center" vertical="center" wrapText="1"/>
    </xf>
    <xf numFmtId="0" fontId="33" fillId="3" borderId="8" xfId="0" applyFont="1" applyFill="1" applyBorder="1" applyAlignment="1">
      <alignment horizontal="center" vertical="center" wrapText="1"/>
    </xf>
    <xf numFmtId="0" fontId="19" fillId="0" borderId="34" xfId="0" applyFont="1" applyBorder="1" applyAlignment="1">
      <alignment vertical="center" wrapText="1"/>
    </xf>
    <xf numFmtId="0" fontId="14" fillId="2" borderId="57" xfId="0" applyFont="1" applyFill="1" applyBorder="1" applyAlignment="1">
      <alignment vertical="center" wrapText="1"/>
    </xf>
    <xf numFmtId="0" fontId="18" fillId="2" borderId="29" xfId="0" applyFont="1" applyFill="1" applyBorder="1" applyAlignment="1">
      <alignment horizontal="left" vertical="center" wrapText="1"/>
    </xf>
    <xf numFmtId="0" fontId="17" fillId="0" borderId="8" xfId="0" applyFont="1" applyBorder="1" applyAlignment="1">
      <alignment horizontal="left" vertical="center" wrapText="1"/>
    </xf>
    <xf numFmtId="0" fontId="3" fillId="3" borderId="6" xfId="0" applyFont="1" applyFill="1" applyBorder="1" applyAlignment="1">
      <alignment horizontal="center" vertical="center" wrapText="1"/>
    </xf>
    <xf numFmtId="0" fontId="33" fillId="3" borderId="11" xfId="0" applyFont="1" applyFill="1" applyBorder="1" applyAlignment="1">
      <alignment horizontal="center" vertical="center" wrapText="1"/>
    </xf>
    <xf numFmtId="0" fontId="18" fillId="2" borderId="8" xfId="0" applyFont="1" applyFill="1" applyBorder="1" applyAlignment="1">
      <alignment horizontal="left" vertical="center" wrapText="1"/>
    </xf>
    <xf numFmtId="0" fontId="14" fillId="2" borderId="8" xfId="0" applyFont="1" applyFill="1" applyBorder="1" applyAlignment="1">
      <alignment vertical="center" wrapText="1"/>
    </xf>
    <xf numFmtId="0" fontId="3" fillId="3" borderId="7" xfId="0" applyFont="1" applyFill="1" applyBorder="1" applyAlignment="1">
      <alignment horizontal="center" vertical="center" wrapText="1"/>
    </xf>
    <xf numFmtId="44" fontId="2" fillId="3" borderId="61" xfId="1" applyFont="1" applyFill="1" applyBorder="1" applyAlignment="1">
      <alignment horizontal="left" vertical="center" wrapText="1"/>
    </xf>
    <xf numFmtId="44" fontId="2" fillId="3" borderId="62" xfId="1" applyFont="1" applyFill="1" applyBorder="1" applyAlignment="1">
      <alignment horizontal="left" vertical="center" wrapText="1"/>
    </xf>
    <xf numFmtId="0" fontId="2" fillId="2" borderId="8" xfId="0" applyFont="1" applyFill="1" applyBorder="1" applyAlignment="1">
      <alignment horizontal="center" vertical="center" wrapText="1"/>
    </xf>
    <xf numFmtId="44" fontId="2" fillId="2" borderId="43" xfId="1" applyFont="1" applyFill="1" applyBorder="1" applyAlignment="1" applyProtection="1">
      <alignment horizontal="center" vertical="center" wrapText="1"/>
    </xf>
    <xf numFmtId="0" fontId="18" fillId="2" borderId="0" xfId="0" applyFont="1" applyFill="1" applyAlignment="1">
      <alignment horizontal="center" vertical="center" wrapText="1"/>
    </xf>
    <xf numFmtId="0" fontId="2" fillId="2" borderId="0" xfId="0" applyFont="1" applyFill="1" applyAlignment="1">
      <alignment horizontal="center" vertical="center"/>
    </xf>
    <xf numFmtId="0" fontId="8" fillId="0" borderId="13" xfId="0" applyFont="1" applyBorder="1" applyAlignment="1" applyProtection="1">
      <alignment horizontal="left" vertical="center" wrapText="1"/>
      <protection locked="0"/>
    </xf>
    <xf numFmtId="0" fontId="7" fillId="0" borderId="14" xfId="0" applyFont="1" applyBorder="1" applyAlignment="1" applyProtection="1">
      <alignment horizontal="left" vertical="center" wrapText="1"/>
      <protection locked="0"/>
    </xf>
    <xf numFmtId="0" fontId="8" fillId="2" borderId="9" xfId="0" applyFont="1" applyFill="1" applyBorder="1" applyProtection="1">
      <protection locked="0"/>
    </xf>
    <xf numFmtId="0" fontId="8" fillId="0" borderId="29" xfId="0" applyFont="1" applyBorder="1" applyAlignment="1" applyProtection="1">
      <alignment vertical="center" wrapText="1"/>
      <protection locked="0"/>
    </xf>
    <xf numFmtId="0" fontId="8" fillId="2" borderId="19" xfId="0" applyFont="1" applyFill="1" applyBorder="1" applyAlignment="1" applyProtection="1">
      <alignment horizontal="center" vertical="center" wrapText="1"/>
      <protection locked="0"/>
    </xf>
    <xf numFmtId="0" fontId="8" fillId="0" borderId="34" xfId="0" applyFont="1" applyBorder="1" applyAlignment="1" applyProtection="1">
      <alignment vertical="center" wrapText="1"/>
      <protection locked="0"/>
    </xf>
    <xf numFmtId="0" fontId="8" fillId="2" borderId="24" xfId="0" applyFont="1" applyFill="1" applyBorder="1" applyAlignment="1" applyProtection="1">
      <alignment horizontal="center" vertical="center" wrapText="1"/>
      <protection locked="0"/>
    </xf>
    <xf numFmtId="0" fontId="8" fillId="2" borderId="29" xfId="0" applyFont="1" applyFill="1" applyBorder="1" applyAlignment="1" applyProtection="1">
      <alignment vertical="center" wrapText="1"/>
      <protection locked="0"/>
    </xf>
    <xf numFmtId="0" fontId="8" fillId="2" borderId="14" xfId="0" applyFont="1" applyFill="1" applyBorder="1" applyAlignment="1" applyProtection="1">
      <alignment horizontal="left" vertical="center" wrapText="1"/>
      <protection locked="0"/>
    </xf>
    <xf numFmtId="0" fontId="8" fillId="2" borderId="34" xfId="0" applyFont="1" applyFill="1" applyBorder="1" applyAlignment="1" applyProtection="1">
      <alignment vertical="center" wrapText="1"/>
      <protection locked="0"/>
    </xf>
    <xf numFmtId="0" fontId="8" fillId="2" borderId="18" xfId="0" applyFont="1" applyFill="1" applyBorder="1" applyAlignment="1" applyProtection="1">
      <alignment horizontal="left" vertical="center" wrapText="1"/>
      <protection locked="0"/>
    </xf>
    <xf numFmtId="0" fontId="8" fillId="2" borderId="32" xfId="0" applyFont="1" applyFill="1" applyBorder="1" applyAlignment="1" applyProtection="1">
      <alignment vertical="center" wrapText="1"/>
      <protection locked="0"/>
    </xf>
    <xf numFmtId="0" fontId="8" fillId="2" borderId="16" xfId="0" applyFont="1" applyFill="1" applyBorder="1" applyAlignment="1" applyProtection="1">
      <alignment horizontal="left" vertical="center" wrapText="1"/>
      <protection locked="0"/>
    </xf>
    <xf numFmtId="44" fontId="23" fillId="3" borderId="8" xfId="1" applyFont="1" applyFill="1" applyBorder="1" applyAlignment="1">
      <alignment vertical="top" wrapText="1"/>
    </xf>
    <xf numFmtId="44" fontId="23" fillId="3" borderId="8" xfId="0" applyNumberFormat="1" applyFont="1" applyFill="1" applyBorder="1" applyAlignment="1">
      <alignment vertical="top" wrapText="1"/>
    </xf>
    <xf numFmtId="44" fontId="2" fillId="0" borderId="15" xfId="1" applyFont="1" applyBorder="1" applyAlignment="1" applyProtection="1">
      <alignment horizontal="left" vertical="center" wrapText="1"/>
      <protection locked="0"/>
    </xf>
    <xf numFmtId="44" fontId="2" fillId="0" borderId="41" xfId="1" applyFont="1" applyBorder="1" applyAlignment="1" applyProtection="1">
      <alignment horizontal="left" vertical="center" wrapText="1"/>
      <protection locked="0"/>
    </xf>
    <xf numFmtId="44" fontId="2" fillId="0" borderId="49" xfId="1" applyFont="1" applyBorder="1" applyAlignment="1" applyProtection="1">
      <alignment horizontal="left" vertical="center" wrapText="1"/>
      <protection locked="0"/>
    </xf>
    <xf numFmtId="44" fontId="2" fillId="0" borderId="44" xfId="1" applyFont="1" applyBorder="1" applyAlignment="1" applyProtection="1">
      <alignment horizontal="left" vertical="center" wrapText="1"/>
      <protection locked="0"/>
    </xf>
    <xf numFmtId="44" fontId="2" fillId="0" borderId="17" xfId="1" applyFont="1" applyBorder="1" applyAlignment="1" applyProtection="1">
      <alignment horizontal="left" vertical="center" wrapText="1"/>
      <protection locked="0"/>
    </xf>
    <xf numFmtId="0" fontId="3" fillId="3" borderId="5" xfId="0" applyFont="1" applyFill="1" applyBorder="1" applyAlignment="1" applyProtection="1">
      <alignment horizontal="center" vertical="center" wrapText="1"/>
      <protection locked="0"/>
    </xf>
    <xf numFmtId="0" fontId="23" fillId="2" borderId="32" xfId="0" applyFont="1" applyFill="1" applyBorder="1" applyAlignment="1" applyProtection="1">
      <alignment horizontal="left" vertical="center" wrapText="1"/>
      <protection locked="0"/>
    </xf>
    <xf numFmtId="44" fontId="34" fillId="2" borderId="42" xfId="1" applyFont="1" applyFill="1" applyBorder="1" applyAlignment="1" applyProtection="1">
      <alignment horizontal="center" vertical="center" wrapText="1"/>
      <protection locked="0"/>
    </xf>
    <xf numFmtId="0" fontId="23" fillId="2" borderId="37" xfId="1" applyNumberFormat="1" applyFont="1" applyFill="1" applyBorder="1" applyAlignment="1" applyProtection="1">
      <alignment horizontal="center" vertical="center" wrapText="1"/>
      <protection locked="0"/>
    </xf>
    <xf numFmtId="0" fontId="23" fillId="2" borderId="57" xfId="0" applyFont="1" applyFill="1" applyBorder="1" applyAlignment="1" applyProtection="1">
      <alignment horizontal="left" vertical="center" wrapText="1"/>
      <protection locked="0"/>
    </xf>
    <xf numFmtId="44" fontId="34" fillId="2" borderId="50" xfId="1" applyFont="1" applyFill="1" applyBorder="1" applyAlignment="1" applyProtection="1">
      <alignment horizontal="center" vertical="center" wrapText="1"/>
      <protection locked="0"/>
    </xf>
    <xf numFmtId="44" fontId="23" fillId="2" borderId="41" xfId="1" applyFont="1" applyFill="1" applyBorder="1" applyAlignment="1" applyProtection="1">
      <alignment horizontal="center" vertical="center" wrapText="1"/>
      <protection locked="0"/>
    </xf>
    <xf numFmtId="44" fontId="23" fillId="2" borderId="44" xfId="1" applyFont="1" applyFill="1" applyBorder="1" applyAlignment="1" applyProtection="1">
      <alignment horizontal="center" vertical="center" wrapText="1"/>
      <protection locked="0"/>
    </xf>
    <xf numFmtId="0" fontId="8" fillId="2" borderId="32" xfId="0" applyFont="1" applyFill="1" applyBorder="1" applyAlignment="1" applyProtection="1">
      <alignment horizontal="left" vertical="center" wrapText="1"/>
      <protection locked="0"/>
    </xf>
    <xf numFmtId="44" fontId="16" fillId="2" borderId="41" xfId="1" applyFont="1" applyFill="1" applyBorder="1" applyAlignment="1" applyProtection="1">
      <alignment horizontal="center" vertical="center" wrapText="1"/>
      <protection locked="0"/>
    </xf>
    <xf numFmtId="44" fontId="2" fillId="2" borderId="42" xfId="1" applyFont="1" applyFill="1" applyBorder="1" applyAlignment="1" applyProtection="1">
      <alignment horizontal="center" vertical="center" wrapText="1"/>
      <protection locked="0"/>
    </xf>
    <xf numFmtId="44" fontId="2" fillId="2" borderId="41" xfId="1" applyFont="1" applyFill="1" applyBorder="1" applyAlignment="1" applyProtection="1">
      <alignment horizontal="center" vertical="center" wrapText="1"/>
      <protection locked="0"/>
    </xf>
    <xf numFmtId="44" fontId="2" fillId="2" borderId="44" xfId="1" applyFont="1" applyFill="1" applyBorder="1" applyAlignment="1" applyProtection="1">
      <alignment horizontal="center" vertical="center" wrapText="1"/>
      <protection locked="0"/>
    </xf>
    <xf numFmtId="44" fontId="23" fillId="2" borderId="42" xfId="1" applyFont="1" applyFill="1" applyBorder="1" applyAlignment="1" applyProtection="1">
      <alignment horizontal="center" vertical="center" wrapText="1"/>
      <protection locked="0"/>
    </xf>
    <xf numFmtId="44" fontId="7" fillId="0" borderId="16" xfId="1" applyFont="1" applyBorder="1" applyAlignment="1" applyProtection="1">
      <alignment horizontal="left" vertical="center" wrapText="1"/>
      <protection locked="0"/>
    </xf>
    <xf numFmtId="44" fontId="7" fillId="0" borderId="47" xfId="1" applyFont="1" applyBorder="1" applyAlignment="1" applyProtection="1">
      <alignment horizontal="left" vertical="center" wrapText="1"/>
      <protection locked="0"/>
    </xf>
    <xf numFmtId="0" fontId="7" fillId="3" borderId="5" xfId="0" applyFont="1" applyFill="1" applyBorder="1" applyAlignment="1" applyProtection="1">
      <alignment horizontal="center" vertical="center" wrapText="1"/>
      <protection locked="0"/>
    </xf>
    <xf numFmtId="0" fontId="7" fillId="2" borderId="23" xfId="0" applyFont="1" applyFill="1" applyBorder="1" applyAlignment="1" applyProtection="1">
      <alignment vertical="center"/>
      <protection locked="0"/>
    </xf>
    <xf numFmtId="0" fontId="7" fillId="2" borderId="0" xfId="0" applyFont="1" applyFill="1" applyAlignment="1" applyProtection="1">
      <alignment vertical="center"/>
      <protection locked="0"/>
    </xf>
    <xf numFmtId="0" fontId="7" fillId="2" borderId="13" xfId="0" applyFont="1" applyFill="1" applyBorder="1" applyAlignment="1" applyProtection="1">
      <alignment vertical="center" wrapText="1"/>
      <protection locked="0"/>
    </xf>
    <xf numFmtId="0" fontId="7" fillId="2" borderId="15" xfId="0" applyFont="1" applyFill="1" applyBorder="1" applyAlignment="1" applyProtection="1">
      <alignment vertical="center" wrapText="1"/>
      <protection locked="0"/>
    </xf>
    <xf numFmtId="0" fontId="7" fillId="2" borderId="17" xfId="0" applyFont="1" applyFill="1" applyBorder="1" applyAlignment="1" applyProtection="1">
      <alignment vertical="center" wrapText="1"/>
      <protection locked="0"/>
    </xf>
    <xf numFmtId="0" fontId="18" fillId="3" borderId="8" xfId="0" applyFont="1" applyFill="1" applyBorder="1" applyAlignment="1">
      <alignment horizontal="center" vertical="center" wrapText="1"/>
    </xf>
    <xf numFmtId="0" fontId="2" fillId="2" borderId="0" xfId="0" applyFont="1" applyFill="1" applyAlignment="1">
      <alignment wrapText="1"/>
    </xf>
    <xf numFmtId="0" fontId="2" fillId="0" borderId="0" xfId="0" applyFont="1" applyAlignment="1">
      <alignment wrapText="1"/>
    </xf>
    <xf numFmtId="44" fontId="2" fillId="0" borderId="16" xfId="1" applyFont="1" applyBorder="1" applyAlignment="1" applyProtection="1">
      <alignment horizontal="left" vertical="center" wrapText="1"/>
    </xf>
    <xf numFmtId="44" fontId="2" fillId="3" borderId="48" xfId="1" applyFont="1" applyFill="1" applyBorder="1" applyAlignment="1" applyProtection="1">
      <alignment horizontal="left" vertical="center" wrapText="1"/>
    </xf>
    <xf numFmtId="44" fontId="23" fillId="2" borderId="43" xfId="1" applyFont="1" applyFill="1" applyBorder="1" applyAlignment="1" applyProtection="1">
      <alignment horizontal="center" vertical="center" wrapText="1"/>
    </xf>
    <xf numFmtId="44" fontId="2" fillId="0" borderId="43" xfId="1" applyFont="1" applyBorder="1" applyAlignment="1" applyProtection="1">
      <alignment horizontal="left" vertical="center" wrapText="1"/>
    </xf>
    <xf numFmtId="44" fontId="2" fillId="0" borderId="47" xfId="1" applyFont="1" applyBorder="1" applyAlignment="1" applyProtection="1">
      <alignment horizontal="left" vertical="center" wrapText="1"/>
    </xf>
    <xf numFmtId="0" fontId="3" fillId="4" borderId="8" xfId="0" applyFont="1" applyFill="1" applyBorder="1" applyAlignment="1">
      <alignment horizontal="center" vertical="center" wrapText="1"/>
    </xf>
    <xf numFmtId="0" fontId="33" fillId="4" borderId="8" xfId="0" applyFont="1" applyFill="1" applyBorder="1" applyAlignment="1">
      <alignment horizontal="center" vertical="center" wrapText="1"/>
    </xf>
    <xf numFmtId="0" fontId="23" fillId="0" borderId="13" xfId="0" applyFont="1" applyBorder="1" applyAlignment="1" applyProtection="1">
      <alignment vertical="center" wrapText="1"/>
      <protection locked="0"/>
    </xf>
    <xf numFmtId="0" fontId="23" fillId="0" borderId="46" xfId="0" applyFont="1" applyBorder="1" applyAlignment="1" applyProtection="1">
      <alignment horizontal="center" vertical="center" wrapText="1"/>
      <protection locked="0"/>
    </xf>
    <xf numFmtId="9" fontId="23" fillId="0" borderId="46" xfId="2" applyFont="1" applyBorder="1" applyAlignment="1" applyProtection="1">
      <alignment horizontal="center" vertical="center" wrapText="1"/>
      <protection locked="0"/>
    </xf>
    <xf numFmtId="44" fontId="23" fillId="0" borderId="13" xfId="1" applyFont="1" applyBorder="1" applyAlignment="1" applyProtection="1">
      <alignment horizontal="left" vertical="center" wrapText="1"/>
      <protection locked="0"/>
    </xf>
    <xf numFmtId="44" fontId="23" fillId="0" borderId="41" xfId="1" applyFont="1" applyBorder="1" applyAlignment="1" applyProtection="1">
      <alignment horizontal="left" vertical="center" wrapText="1"/>
      <protection locked="0"/>
    </xf>
    <xf numFmtId="44" fontId="23" fillId="0" borderId="16" xfId="1" applyFont="1" applyBorder="1" applyAlignment="1" applyProtection="1">
      <alignment horizontal="left" vertical="center" wrapText="1"/>
    </xf>
    <xf numFmtId="0" fontId="23" fillId="2" borderId="56" xfId="0" applyFont="1" applyFill="1" applyBorder="1" applyAlignment="1" applyProtection="1">
      <alignment horizontal="left" vertical="center" wrapText="1"/>
      <protection locked="0"/>
    </xf>
    <xf numFmtId="0" fontId="16" fillId="2" borderId="13" xfId="0" applyFont="1" applyFill="1" applyBorder="1" applyAlignment="1" applyProtection="1">
      <alignment horizontal="left" vertical="center" wrapText="1"/>
      <protection locked="0"/>
    </xf>
    <xf numFmtId="44" fontId="16" fillId="2" borderId="42" xfId="1" applyFont="1" applyFill="1" applyBorder="1" applyAlignment="1" applyProtection="1">
      <alignment horizontal="center" vertical="center" wrapText="1"/>
      <protection locked="0"/>
    </xf>
    <xf numFmtId="0" fontId="16" fillId="2" borderId="32" xfId="0" applyFont="1" applyFill="1" applyBorder="1" applyAlignment="1" applyProtection="1">
      <alignment horizontal="left" vertical="center" wrapText="1"/>
      <protection locked="0"/>
    </xf>
    <xf numFmtId="0" fontId="3" fillId="3" borderId="8" xfId="0" applyFont="1" applyFill="1" applyBorder="1" applyAlignment="1" applyProtection="1">
      <alignment horizontal="center" vertical="center" wrapText="1"/>
      <protection locked="0"/>
    </xf>
    <xf numFmtId="0" fontId="8" fillId="2" borderId="49" xfId="0" applyFont="1" applyFill="1" applyBorder="1" applyAlignment="1" applyProtection="1">
      <alignment horizontal="left" vertical="center" wrapText="1"/>
      <protection locked="0"/>
    </xf>
    <xf numFmtId="0" fontId="3" fillId="3" borderId="5" xfId="0" applyFont="1" applyFill="1" applyBorder="1" applyAlignment="1">
      <alignment horizontal="center" vertical="center" wrapText="1"/>
    </xf>
    <xf numFmtId="44" fontId="2" fillId="2" borderId="53" xfId="1" applyFont="1" applyFill="1" applyBorder="1" applyAlignment="1">
      <alignment horizontal="center" vertical="center" wrapText="1"/>
    </xf>
    <xf numFmtId="44" fontId="23" fillId="2" borderId="59" xfId="1" applyFont="1" applyFill="1" applyBorder="1" applyAlignment="1">
      <alignment horizontal="center" vertical="center" wrapText="1"/>
    </xf>
    <xf numFmtId="44" fontId="23" fillId="2" borderId="70" xfId="1" applyFont="1" applyFill="1" applyBorder="1" applyAlignment="1">
      <alignment horizontal="center" vertical="center" wrapText="1"/>
    </xf>
    <xf numFmtId="44" fontId="2" fillId="2" borderId="32" xfId="1" applyFont="1" applyFill="1" applyBorder="1" applyAlignment="1" applyProtection="1">
      <alignment horizontal="center" vertical="center" wrapText="1"/>
      <protection locked="0"/>
    </xf>
    <xf numFmtId="44" fontId="2" fillId="2" borderId="34" xfId="1" applyFont="1" applyFill="1" applyBorder="1" applyAlignment="1" applyProtection="1">
      <alignment horizontal="center" vertical="center" wrapText="1"/>
      <protection locked="0"/>
    </xf>
    <xf numFmtId="44" fontId="23" fillId="2" borderId="58" xfId="1" applyFont="1" applyFill="1" applyBorder="1" applyAlignment="1">
      <alignment horizontal="center" vertical="center" wrapText="1"/>
    </xf>
    <xf numFmtId="44" fontId="23" fillId="2" borderId="69" xfId="0" applyNumberFormat="1" applyFont="1" applyFill="1" applyBorder="1" applyAlignment="1" applyProtection="1">
      <alignment horizontal="center" vertical="center" wrapText="1"/>
      <protection locked="0"/>
    </xf>
    <xf numFmtId="44" fontId="23" fillId="2" borderId="66" xfId="0" applyNumberFormat="1" applyFont="1" applyFill="1" applyBorder="1" applyAlignment="1" applyProtection="1">
      <alignment horizontal="center" vertical="center" wrapText="1"/>
      <protection locked="0"/>
    </xf>
    <xf numFmtId="44" fontId="23" fillId="2" borderId="71" xfId="0" applyNumberFormat="1" applyFont="1" applyFill="1" applyBorder="1" applyAlignment="1" applyProtection="1">
      <alignment horizontal="center" vertical="center" wrapText="1"/>
      <protection locked="0"/>
    </xf>
    <xf numFmtId="0" fontId="3" fillId="3" borderId="7" xfId="0" applyFont="1" applyFill="1" applyBorder="1" applyAlignment="1" applyProtection="1">
      <alignment horizontal="center" vertical="center" wrapText="1"/>
      <protection locked="0"/>
    </xf>
    <xf numFmtId="44" fontId="2" fillId="2" borderId="72" xfId="1" applyFont="1" applyFill="1" applyBorder="1" applyAlignment="1" applyProtection="1">
      <alignment vertical="center"/>
    </xf>
    <xf numFmtId="44" fontId="2" fillId="2" borderId="54" xfId="1" applyFont="1" applyFill="1" applyBorder="1" applyAlignment="1" applyProtection="1">
      <alignment vertical="center"/>
    </xf>
    <xf numFmtId="44" fontId="2" fillId="2" borderId="73" xfId="1" applyFont="1" applyFill="1" applyBorder="1" applyAlignment="1" applyProtection="1">
      <alignment vertical="center"/>
    </xf>
    <xf numFmtId="44" fontId="2" fillId="2" borderId="75" xfId="1" applyFont="1" applyFill="1" applyBorder="1" applyAlignment="1" applyProtection="1">
      <alignment horizontal="center" vertical="center" wrapText="1"/>
      <protection locked="0"/>
    </xf>
    <xf numFmtId="44" fontId="2" fillId="2" borderId="76" xfId="1" applyFont="1" applyFill="1" applyBorder="1" applyAlignment="1" applyProtection="1">
      <alignment horizontal="center" vertical="center" wrapText="1"/>
      <protection locked="0"/>
    </xf>
    <xf numFmtId="44" fontId="2" fillId="2" borderId="77" xfId="1" applyFont="1" applyFill="1" applyBorder="1" applyAlignment="1" applyProtection="1">
      <alignment horizontal="center" vertical="center" wrapText="1"/>
      <protection locked="0"/>
    </xf>
    <xf numFmtId="44" fontId="16" fillId="2" borderId="69" xfId="1" applyFont="1" applyFill="1" applyBorder="1" applyAlignment="1" applyProtection="1">
      <alignment horizontal="center" vertical="center" wrapText="1"/>
      <protection locked="0"/>
    </xf>
    <xf numFmtId="44" fontId="16" fillId="2" borderId="66" xfId="1" applyFont="1" applyFill="1" applyBorder="1" applyAlignment="1" applyProtection="1">
      <alignment horizontal="center" vertical="center" wrapText="1"/>
      <protection locked="0"/>
    </xf>
    <xf numFmtId="44" fontId="16" fillId="2" borderId="68" xfId="1" applyFont="1" applyFill="1" applyBorder="1" applyAlignment="1" applyProtection="1">
      <alignment horizontal="center" vertical="center" wrapText="1"/>
      <protection locked="0"/>
    </xf>
    <xf numFmtId="44" fontId="16" fillId="2" borderId="82" xfId="1" applyFont="1" applyFill="1" applyBorder="1" applyAlignment="1" applyProtection="1">
      <alignment horizontal="center" vertical="center" wrapText="1"/>
      <protection locked="0"/>
    </xf>
    <xf numFmtId="0" fontId="16" fillId="2" borderId="78" xfId="0" applyFont="1" applyFill="1" applyBorder="1" applyAlignment="1" applyProtection="1">
      <alignment horizontal="left" vertical="center" wrapText="1"/>
      <protection locked="0"/>
    </xf>
    <xf numFmtId="0" fontId="16" fillId="2" borderId="81" xfId="0" applyFont="1" applyFill="1" applyBorder="1" applyAlignment="1" applyProtection="1">
      <alignment horizontal="left" vertical="center" wrapText="1"/>
      <protection locked="0"/>
    </xf>
    <xf numFmtId="0" fontId="8" fillId="2" borderId="81" xfId="0" applyFont="1" applyFill="1" applyBorder="1" applyAlignment="1" applyProtection="1">
      <alignment horizontal="left" vertical="center" wrapText="1"/>
      <protection locked="0"/>
    </xf>
    <xf numFmtId="0" fontId="8" fillId="2" borderId="79" xfId="0" applyFont="1" applyFill="1" applyBorder="1" applyAlignment="1" applyProtection="1">
      <alignment horizontal="left" vertical="center" wrapText="1"/>
      <protection locked="0"/>
    </xf>
    <xf numFmtId="0" fontId="8" fillId="2" borderId="80" xfId="0" applyFont="1" applyFill="1" applyBorder="1" applyAlignment="1" applyProtection="1">
      <alignment horizontal="left" vertical="center" wrapText="1"/>
      <protection locked="0"/>
    </xf>
    <xf numFmtId="44" fontId="2" fillId="2" borderId="83" xfId="1" applyFont="1" applyFill="1" applyBorder="1" applyAlignment="1" applyProtection="1">
      <alignment vertical="center"/>
      <protection locked="0"/>
    </xf>
    <xf numFmtId="44" fontId="2" fillId="2" borderId="84" xfId="1" applyFont="1" applyFill="1" applyBorder="1" applyAlignment="1" applyProtection="1">
      <alignment vertical="center"/>
      <protection locked="0"/>
    </xf>
    <xf numFmtId="44" fontId="2" fillId="2" borderId="85" xfId="1" applyFont="1" applyFill="1" applyBorder="1" applyAlignment="1" applyProtection="1">
      <alignment vertical="center"/>
      <protection locked="0"/>
    </xf>
    <xf numFmtId="44" fontId="2" fillId="2" borderId="86" xfId="1" applyFont="1" applyFill="1" applyBorder="1" applyAlignment="1" applyProtection="1">
      <alignment vertical="center"/>
      <protection locked="0"/>
    </xf>
    <xf numFmtId="44" fontId="2" fillId="2" borderId="87" xfId="1" applyFont="1" applyFill="1" applyBorder="1" applyAlignment="1" applyProtection="1">
      <alignment vertical="center"/>
      <protection locked="0"/>
    </xf>
    <xf numFmtId="44" fontId="2" fillId="2" borderId="88" xfId="1" applyFont="1" applyFill="1" applyBorder="1" applyAlignment="1" applyProtection="1">
      <alignment vertical="center"/>
      <protection locked="0"/>
    </xf>
    <xf numFmtId="44" fontId="23" fillId="2" borderId="78" xfId="0" applyNumberFormat="1" applyFont="1" applyFill="1" applyBorder="1" applyAlignment="1">
      <alignment horizontal="center" vertical="center" wrapText="1"/>
    </xf>
    <xf numFmtId="44" fontId="23" fillId="2" borderId="81" xfId="0" applyNumberFormat="1" applyFont="1" applyFill="1" applyBorder="1" applyAlignment="1">
      <alignment horizontal="center" vertical="center" wrapText="1"/>
    </xf>
    <xf numFmtId="44" fontId="23" fillId="2" borderId="92" xfId="0" applyNumberFormat="1" applyFont="1" applyFill="1" applyBorder="1" applyAlignment="1">
      <alignment horizontal="center" vertical="center" wrapText="1"/>
    </xf>
    <xf numFmtId="44" fontId="23" fillId="2" borderId="66" xfId="1" applyFont="1" applyFill="1" applyBorder="1" applyAlignment="1" applyProtection="1">
      <alignment horizontal="left" vertical="center" wrapText="1"/>
      <protection locked="0"/>
    </xf>
    <xf numFmtId="44" fontId="23" fillId="2" borderId="68" xfId="1" applyFont="1" applyFill="1" applyBorder="1" applyAlignment="1" applyProtection="1">
      <alignment horizontal="left" vertical="center" wrapText="1"/>
      <protection locked="0"/>
    </xf>
    <xf numFmtId="44" fontId="23" fillId="2" borderId="82" xfId="1" applyFont="1" applyFill="1" applyBorder="1" applyAlignment="1" applyProtection="1">
      <alignment horizontal="left" vertical="center" wrapText="1"/>
      <protection locked="0"/>
    </xf>
    <xf numFmtId="44" fontId="38" fillId="2" borderId="43" xfId="1" applyFont="1" applyFill="1" applyBorder="1"/>
    <xf numFmtId="0" fontId="30" fillId="2" borderId="17" xfId="0" applyFont="1" applyFill="1" applyBorder="1" applyAlignment="1" applyProtection="1">
      <alignment horizontal="left" vertical="center" wrapText="1"/>
      <protection locked="0"/>
    </xf>
    <xf numFmtId="44" fontId="43" fillId="2" borderId="78" xfId="1" applyFont="1" applyFill="1" applyBorder="1" applyAlignment="1">
      <alignment horizontal="center" vertical="center" wrapText="1"/>
    </xf>
    <xf numFmtId="44" fontId="43" fillId="2" borderId="69" xfId="1" applyFont="1" applyFill="1" applyBorder="1" applyAlignment="1">
      <alignment horizontal="center" vertical="center"/>
    </xf>
    <xf numFmtId="44" fontId="44" fillId="2" borderId="42" xfId="1" applyFont="1" applyFill="1" applyBorder="1" applyAlignment="1" applyProtection="1">
      <alignment horizontal="center" vertical="center" wrapText="1"/>
      <protection locked="0"/>
    </xf>
    <xf numFmtId="44" fontId="43" fillId="2" borderId="79" xfId="1" applyFont="1" applyFill="1" applyBorder="1" applyAlignment="1">
      <alignment horizontal="center" vertical="center" wrapText="1"/>
    </xf>
    <xf numFmtId="44" fontId="44" fillId="2" borderId="27" xfId="1" applyFont="1" applyFill="1" applyBorder="1" applyAlignment="1" applyProtection="1">
      <alignment horizontal="center" vertical="center" wrapText="1"/>
      <protection locked="0"/>
    </xf>
    <xf numFmtId="44" fontId="43" fillId="2" borderId="80" xfId="1" applyFont="1" applyFill="1" applyBorder="1" applyAlignment="1">
      <alignment horizontal="center" vertical="center" wrapText="1"/>
    </xf>
    <xf numFmtId="0" fontId="2" fillId="2" borderId="56" xfId="0" applyFont="1" applyFill="1" applyBorder="1" applyAlignment="1">
      <alignment horizontal="left" vertical="center" wrapText="1"/>
    </xf>
    <xf numFmtId="0" fontId="2" fillId="2" borderId="32" xfId="0" applyFont="1" applyFill="1" applyBorder="1" applyAlignment="1">
      <alignment horizontal="left" vertical="center" wrapText="1"/>
    </xf>
    <xf numFmtId="0" fontId="30" fillId="2" borderId="57" xfId="0" applyFont="1" applyFill="1" applyBorder="1" applyAlignment="1">
      <alignment horizontal="left" vertical="center" wrapText="1"/>
    </xf>
    <xf numFmtId="0" fontId="30" fillId="2" borderId="32" xfId="0" applyFont="1" applyFill="1" applyBorder="1" applyAlignment="1">
      <alignment horizontal="left" vertical="center" wrapText="1"/>
    </xf>
    <xf numFmtId="0" fontId="41" fillId="2" borderId="57" xfId="0" applyFont="1" applyFill="1" applyBorder="1" applyAlignment="1">
      <alignment horizontal="left" vertical="center" wrapText="1"/>
    </xf>
    <xf numFmtId="44" fontId="23" fillId="2" borderId="43" xfId="1" applyFont="1" applyFill="1" applyBorder="1" applyAlignment="1" applyProtection="1">
      <alignment horizontal="center" vertical="center" wrapText="1"/>
      <protection locked="0"/>
    </xf>
    <xf numFmtId="44" fontId="23" fillId="2" borderId="16" xfId="1" applyFont="1" applyFill="1" applyBorder="1" applyAlignment="1" applyProtection="1">
      <alignment horizontal="center" vertical="center" wrapText="1"/>
      <protection locked="0"/>
    </xf>
    <xf numFmtId="44" fontId="23" fillId="2" borderId="18" xfId="1" applyFont="1" applyFill="1" applyBorder="1" applyAlignment="1" applyProtection="1">
      <alignment horizontal="center" vertical="center" wrapText="1"/>
      <protection locked="0"/>
    </xf>
    <xf numFmtId="0" fontId="17" fillId="3" borderId="5" xfId="0" applyFont="1" applyFill="1" applyBorder="1" applyAlignment="1" applyProtection="1">
      <alignment horizontal="center" vertical="center" wrapText="1"/>
      <protection locked="0"/>
    </xf>
    <xf numFmtId="44" fontId="33" fillId="2" borderId="14" xfId="1" applyFont="1" applyFill="1" applyBorder="1" applyAlignment="1" applyProtection="1">
      <alignment horizontal="center" vertical="center" wrapText="1"/>
    </xf>
    <xf numFmtId="0" fontId="23" fillId="0" borderId="41" xfId="0" applyFont="1" applyBorder="1" applyAlignment="1" applyProtection="1">
      <alignment horizontal="center" vertical="center" wrapText="1"/>
      <protection locked="0"/>
    </xf>
    <xf numFmtId="9" fontId="23" fillId="0" borderId="41" xfId="2" applyFont="1" applyBorder="1" applyAlignment="1" applyProtection="1">
      <alignment horizontal="center" vertical="center" wrapText="1"/>
      <protection locked="0"/>
    </xf>
    <xf numFmtId="0" fontId="3" fillId="3" borderId="38" xfId="0" applyFont="1" applyFill="1" applyBorder="1" applyAlignment="1">
      <alignment horizontal="center" vertical="center" wrapText="1"/>
    </xf>
    <xf numFmtId="0" fontId="3" fillId="3" borderId="95" xfId="0" applyFont="1" applyFill="1" applyBorder="1" applyAlignment="1">
      <alignment horizontal="center" vertical="center" wrapText="1"/>
    </xf>
    <xf numFmtId="0" fontId="37" fillId="3" borderId="7" xfId="0" applyFont="1" applyFill="1" applyBorder="1" applyAlignment="1">
      <alignment horizontal="center" vertical="center" wrapText="1"/>
    </xf>
    <xf numFmtId="44" fontId="23" fillId="2" borderId="46" xfId="1" applyFont="1" applyFill="1" applyBorder="1" applyAlignment="1" applyProtection="1">
      <alignment horizontal="center" vertical="center" wrapText="1"/>
      <protection locked="0"/>
    </xf>
    <xf numFmtId="0" fontId="23" fillId="0" borderId="15" xfId="0" applyFont="1" applyBorder="1" applyAlignment="1" applyProtection="1">
      <alignment vertical="center" wrapText="1"/>
      <protection locked="0"/>
    </xf>
    <xf numFmtId="0" fontId="23" fillId="0" borderId="97" xfId="0" applyFont="1" applyBorder="1" applyAlignment="1" applyProtection="1">
      <alignment horizontal="center" vertical="center" wrapText="1"/>
      <protection locked="0"/>
    </xf>
    <xf numFmtId="0" fontId="3" fillId="3" borderId="23" xfId="0" applyFont="1" applyFill="1" applyBorder="1" applyAlignment="1">
      <alignment horizontal="center" vertical="center" wrapText="1"/>
    </xf>
    <xf numFmtId="0" fontId="37" fillId="3" borderId="94" xfId="0" applyFont="1" applyFill="1" applyBorder="1" applyAlignment="1">
      <alignment horizontal="center" vertical="center" wrapText="1"/>
    </xf>
    <xf numFmtId="0" fontId="23" fillId="0" borderId="46" xfId="0" applyFont="1" applyBorder="1" applyAlignment="1">
      <alignment horizontal="center" vertical="center" wrapText="1"/>
    </xf>
    <xf numFmtId="9" fontId="23" fillId="0" borderId="46" xfId="2" applyFont="1" applyBorder="1" applyAlignment="1" applyProtection="1">
      <alignment horizontal="center" vertical="center" wrapText="1"/>
    </xf>
    <xf numFmtId="44" fontId="23" fillId="2" borderId="46" xfId="1" applyFont="1" applyFill="1" applyBorder="1" applyAlignment="1" applyProtection="1">
      <alignment horizontal="center" vertical="center" wrapText="1"/>
    </xf>
    <xf numFmtId="0" fontId="23" fillId="0" borderId="15" xfId="0" applyFont="1" applyBorder="1" applyAlignment="1">
      <alignment vertical="center" wrapText="1"/>
    </xf>
    <xf numFmtId="0" fontId="23" fillId="0" borderId="41" xfId="0" applyFont="1" applyBorder="1" applyAlignment="1">
      <alignment horizontal="center" vertical="center" wrapText="1"/>
    </xf>
    <xf numFmtId="9" fontId="23" fillId="0" borderId="41" xfId="2" applyFont="1" applyBorder="1" applyAlignment="1" applyProtection="1">
      <alignment horizontal="center" vertical="center" wrapText="1"/>
    </xf>
    <xf numFmtId="44" fontId="23" fillId="2" borderId="41" xfId="1" applyFont="1" applyFill="1" applyBorder="1" applyAlignment="1" applyProtection="1">
      <alignment horizontal="center" vertical="center" wrapText="1"/>
    </xf>
    <xf numFmtId="44" fontId="23" fillId="0" borderId="16" xfId="1" applyFont="1" applyBorder="1" applyAlignment="1" applyProtection="1">
      <alignment horizontal="center" vertical="center" wrapText="1"/>
    </xf>
    <xf numFmtId="0" fontId="38" fillId="2" borderId="42" xfId="1" applyNumberFormat="1" applyFont="1" applyFill="1" applyBorder="1"/>
    <xf numFmtId="0" fontId="38" fillId="2" borderId="41" xfId="1" applyNumberFormat="1" applyFont="1" applyFill="1" applyBorder="1"/>
    <xf numFmtId="0" fontId="38" fillId="2" borderId="44" xfId="1" applyNumberFormat="1" applyFont="1" applyFill="1" applyBorder="1"/>
    <xf numFmtId="44" fontId="38" fillId="2" borderId="42" xfId="1" applyFont="1" applyFill="1" applyBorder="1"/>
    <xf numFmtId="44" fontId="38" fillId="2" borderId="41" xfId="1" applyFont="1" applyFill="1" applyBorder="1"/>
    <xf numFmtId="44" fontId="38" fillId="2" borderId="44" xfId="1" applyFont="1" applyFill="1" applyBorder="1"/>
    <xf numFmtId="44" fontId="7" fillId="2" borderId="41" xfId="1" applyFont="1" applyFill="1" applyBorder="1" applyAlignment="1">
      <alignment horizontal="center" vertical="center" wrapText="1"/>
    </xf>
    <xf numFmtId="44" fontId="3" fillId="2" borderId="41" xfId="1" applyFont="1" applyFill="1" applyBorder="1" applyAlignment="1">
      <alignment horizontal="center" vertical="center" wrapText="1"/>
    </xf>
    <xf numFmtId="44" fontId="33" fillId="2" borderId="41" xfId="1" applyFont="1" applyFill="1" applyBorder="1" applyAlignment="1">
      <alignment horizontal="center" vertical="center" wrapText="1"/>
    </xf>
    <xf numFmtId="0" fontId="46" fillId="2" borderId="13" xfId="0" applyFont="1" applyFill="1" applyBorder="1" applyAlignment="1">
      <alignment horizontal="left" vertical="center" wrapText="1"/>
    </xf>
    <xf numFmtId="0" fontId="46" fillId="2" borderId="15" xfId="0" applyFont="1" applyFill="1" applyBorder="1" applyAlignment="1">
      <alignment horizontal="left" vertical="center" wrapText="1"/>
    </xf>
    <xf numFmtId="44" fontId="33" fillId="2" borderId="16" xfId="1" applyFont="1" applyFill="1" applyBorder="1" applyAlignment="1" applyProtection="1">
      <alignment horizontal="center" vertical="center" wrapText="1"/>
    </xf>
    <xf numFmtId="0" fontId="46" fillId="2" borderId="96" xfId="0" applyFont="1" applyFill="1" applyBorder="1" applyAlignment="1">
      <alignment horizontal="left" vertical="center" wrapText="1"/>
    </xf>
    <xf numFmtId="44" fontId="7" fillId="2" borderId="71" xfId="1" applyFont="1" applyFill="1" applyBorder="1" applyAlignment="1">
      <alignment horizontal="center" vertical="center" wrapText="1"/>
    </xf>
    <xf numFmtId="44" fontId="3" fillId="2" borderId="52" xfId="1" applyFont="1" applyFill="1" applyBorder="1" applyAlignment="1">
      <alignment horizontal="center" vertical="center" wrapText="1"/>
    </xf>
    <xf numFmtId="44" fontId="33" fillId="2" borderId="52" xfId="1" applyFont="1" applyFill="1" applyBorder="1" applyAlignment="1">
      <alignment horizontal="center" vertical="center" wrapText="1"/>
    </xf>
    <xf numFmtId="44" fontId="33" fillId="2" borderId="18" xfId="1" applyFont="1" applyFill="1" applyBorder="1" applyAlignment="1" applyProtection="1">
      <alignment horizontal="center" vertical="center" wrapText="1"/>
    </xf>
    <xf numFmtId="44" fontId="7" fillId="2" borderId="98" xfId="1" applyFont="1" applyFill="1" applyBorder="1" applyAlignment="1">
      <alignment horizontal="center" vertical="center" wrapText="1"/>
    </xf>
    <xf numFmtId="44" fontId="3" fillId="2" borderId="97" xfId="1" applyFont="1" applyFill="1" applyBorder="1" applyAlignment="1">
      <alignment horizontal="center" vertical="center" wrapText="1"/>
    </xf>
    <xf numFmtId="44" fontId="33" fillId="2" borderId="97" xfId="1" applyFont="1" applyFill="1" applyBorder="1" applyAlignment="1">
      <alignment horizontal="center" vertical="center" wrapText="1"/>
    </xf>
    <xf numFmtId="0" fontId="18" fillId="2" borderId="19" xfId="0" applyFont="1" applyFill="1" applyBorder="1" applyAlignment="1">
      <alignment horizontal="left" vertical="center" wrapText="1"/>
    </xf>
    <xf numFmtId="0" fontId="14" fillId="2" borderId="21" xfId="0" applyFont="1" applyFill="1" applyBorder="1" applyAlignment="1">
      <alignment vertical="center" wrapText="1"/>
    </xf>
    <xf numFmtId="44" fontId="43" fillId="2" borderId="46" xfId="1" applyFont="1" applyFill="1" applyBorder="1" applyAlignment="1" applyProtection="1">
      <alignment horizontal="center" vertical="center" wrapText="1"/>
      <protection locked="0"/>
    </xf>
    <xf numFmtId="44" fontId="43" fillId="2" borderId="46" xfId="1" applyFont="1" applyFill="1" applyBorder="1" applyAlignment="1">
      <alignment horizontal="center" vertical="center"/>
    </xf>
    <xf numFmtId="44" fontId="43" fillId="2" borderId="14" xfId="1" applyFont="1" applyFill="1" applyBorder="1" applyAlignment="1">
      <alignment horizontal="center" vertical="center"/>
    </xf>
    <xf numFmtId="44" fontId="43" fillId="2" borderId="43" xfId="1" applyFont="1" applyFill="1" applyBorder="1" applyAlignment="1">
      <alignment horizontal="center" vertical="center"/>
    </xf>
    <xf numFmtId="44" fontId="43" fillId="2" borderId="99" xfId="1" applyFont="1" applyFill="1" applyBorder="1" applyAlignment="1">
      <alignment horizontal="center" vertical="center"/>
    </xf>
    <xf numFmtId="0" fontId="50" fillId="0" borderId="15" xfId="0" applyFont="1" applyBorder="1" applyAlignment="1" applyProtection="1">
      <alignment horizontal="left" vertical="center" wrapText="1"/>
      <protection locked="0"/>
    </xf>
    <xf numFmtId="0" fontId="50" fillId="0" borderId="49" xfId="0" applyFont="1" applyBorder="1" applyAlignment="1" applyProtection="1">
      <alignment horizontal="left" vertical="center" wrapText="1"/>
      <protection locked="0"/>
    </xf>
    <xf numFmtId="0" fontId="38" fillId="2" borderId="26" xfId="0" applyFont="1" applyFill="1" applyBorder="1" applyAlignment="1">
      <alignment wrapText="1"/>
    </xf>
    <xf numFmtId="0" fontId="38" fillId="2" borderId="42" xfId="0" applyFont="1" applyFill="1" applyBorder="1" applyAlignment="1">
      <alignment wrapText="1"/>
    </xf>
    <xf numFmtId="0" fontId="38" fillId="2" borderId="15" xfId="0" applyFont="1" applyFill="1" applyBorder="1" applyAlignment="1">
      <alignment wrapText="1"/>
    </xf>
    <xf numFmtId="0" fontId="38" fillId="2" borderId="41" xfId="0" applyFont="1" applyFill="1" applyBorder="1" applyAlignment="1">
      <alignment wrapText="1"/>
    </xf>
    <xf numFmtId="0" fontId="38" fillId="2" borderId="49" xfId="0" applyFont="1" applyFill="1" applyBorder="1" applyAlignment="1">
      <alignment wrapText="1"/>
    </xf>
    <xf numFmtId="0" fontId="38" fillId="2" borderId="44" xfId="0" applyFont="1" applyFill="1" applyBorder="1" applyAlignment="1">
      <alignment wrapText="1"/>
    </xf>
    <xf numFmtId="0" fontId="55" fillId="3" borderId="62" xfId="0" applyFont="1" applyFill="1" applyBorder="1" applyAlignment="1">
      <alignment horizontal="center" vertical="center" wrapText="1"/>
    </xf>
    <xf numFmtId="0" fontId="55" fillId="3" borderId="7" xfId="0" applyFont="1" applyFill="1" applyBorder="1" applyAlignment="1">
      <alignment horizontal="center" vertical="center" wrapText="1"/>
    </xf>
    <xf numFmtId="44" fontId="23" fillId="2" borderId="16" xfId="1" applyFont="1" applyFill="1" applyBorder="1" applyAlignment="1" applyProtection="1">
      <alignment horizontal="center" vertical="center" wrapText="1"/>
    </xf>
    <xf numFmtId="0" fontId="55" fillId="3" borderId="64" xfId="0" applyFont="1" applyFill="1" applyBorder="1" applyAlignment="1">
      <alignment horizontal="center" vertical="center" wrapText="1"/>
    </xf>
    <xf numFmtId="0" fontId="8" fillId="2" borderId="15" xfId="0" applyFont="1" applyFill="1" applyBorder="1" applyAlignment="1" applyProtection="1">
      <alignment horizontal="left" vertical="center" wrapText="1"/>
      <protection locked="0"/>
    </xf>
    <xf numFmtId="0" fontId="47" fillId="0" borderId="0" xfId="0" applyFont="1" applyAlignment="1" applyProtection="1">
      <alignment vertical="center" wrapText="1"/>
      <protection locked="0"/>
    </xf>
    <xf numFmtId="44" fontId="16" fillId="2" borderId="43" xfId="1" applyFont="1" applyFill="1" applyBorder="1" applyAlignment="1" applyProtection="1">
      <alignment horizontal="center" vertical="center" wrapText="1"/>
    </xf>
    <xf numFmtId="44" fontId="16" fillId="2" borderId="100" xfId="1" applyFont="1" applyFill="1" applyBorder="1" applyAlignment="1" applyProtection="1">
      <alignment horizontal="center" vertical="center" wrapText="1"/>
    </xf>
    <xf numFmtId="0" fontId="65" fillId="3" borderId="20" xfId="0" applyFont="1" applyFill="1" applyBorder="1" applyAlignment="1">
      <alignment horizontal="center" vertical="center" wrapText="1"/>
    </xf>
    <xf numFmtId="0" fontId="69" fillId="0" borderId="0" xfId="0" applyFont="1"/>
    <xf numFmtId="0" fontId="70" fillId="5" borderId="24" xfId="0" applyFont="1" applyFill="1" applyBorder="1" applyAlignment="1" applyProtection="1">
      <alignment horizontal="left" vertical="center" wrapText="1"/>
      <protection locked="0"/>
    </xf>
    <xf numFmtId="0" fontId="70" fillId="5" borderId="20" xfId="0" applyFont="1" applyFill="1" applyBorder="1" applyAlignment="1" applyProtection="1">
      <alignment horizontal="left" vertical="center" wrapText="1"/>
      <protection locked="0"/>
    </xf>
    <xf numFmtId="0" fontId="70" fillId="5" borderId="21" xfId="0" applyFont="1" applyFill="1" applyBorder="1" applyAlignment="1" applyProtection="1">
      <alignment horizontal="left" vertical="center" wrapText="1"/>
      <protection locked="0"/>
    </xf>
    <xf numFmtId="0" fontId="71" fillId="3" borderId="8" xfId="0" applyFont="1" applyFill="1" applyBorder="1" applyAlignment="1">
      <alignment horizontal="center" wrapText="1"/>
    </xf>
    <xf numFmtId="0" fontId="72" fillId="0" borderId="10" xfId="3" applyFont="1" applyBorder="1"/>
    <xf numFmtId="0" fontId="73" fillId="0" borderId="12" xfId="3" applyFont="1" applyBorder="1"/>
    <xf numFmtId="0" fontId="73" fillId="0" borderId="11" xfId="3" applyFont="1" applyBorder="1"/>
    <xf numFmtId="0" fontId="72" fillId="0" borderId="12" xfId="3" applyFont="1" applyBorder="1"/>
    <xf numFmtId="0" fontId="69" fillId="0" borderId="11" xfId="0" applyFont="1" applyBorder="1"/>
    <xf numFmtId="0" fontId="69" fillId="0" borderId="10" xfId="0" applyFont="1" applyBorder="1"/>
    <xf numFmtId="0" fontId="69" fillId="0" borderId="12" xfId="0" applyFont="1" applyBorder="1"/>
    <xf numFmtId="0" fontId="69" fillId="0" borderId="8" xfId="0" applyFont="1" applyBorder="1"/>
    <xf numFmtId="0" fontId="0" fillId="7" borderId="0" xfId="0" applyFill="1"/>
    <xf numFmtId="0" fontId="69" fillId="7" borderId="0" xfId="0" applyFont="1" applyFill="1"/>
    <xf numFmtId="0" fontId="74" fillId="6" borderId="10" xfId="0" applyFont="1" applyFill="1" applyBorder="1" applyAlignment="1">
      <alignment vertical="center"/>
    </xf>
    <xf numFmtId="0" fontId="70" fillId="5" borderId="101" xfId="0" applyFont="1" applyFill="1" applyBorder="1" applyAlignment="1" applyProtection="1">
      <alignment horizontal="left" vertical="center" wrapText="1"/>
      <protection locked="0"/>
    </xf>
    <xf numFmtId="0" fontId="70" fillId="5" borderId="102" xfId="0" applyFont="1" applyFill="1" applyBorder="1" applyAlignment="1" applyProtection="1">
      <alignment horizontal="center" vertical="center" wrapText="1"/>
      <protection locked="0"/>
    </xf>
    <xf numFmtId="0" fontId="70" fillId="5" borderId="103" xfId="0" applyFont="1" applyFill="1" applyBorder="1" applyAlignment="1" applyProtection="1">
      <alignment horizontal="center" vertical="center" wrapText="1"/>
      <protection locked="0"/>
    </xf>
    <xf numFmtId="0" fontId="70" fillId="5" borderId="104" xfId="0" applyFont="1" applyFill="1" applyBorder="1" applyAlignment="1" applyProtection="1">
      <alignment horizontal="center" vertical="center" wrapText="1"/>
      <protection locked="0"/>
    </xf>
    <xf numFmtId="0" fontId="75" fillId="0" borderId="10" xfId="0" applyFont="1" applyBorder="1"/>
    <xf numFmtId="0" fontId="76" fillId="0" borderId="41" xfId="0" applyFont="1" applyBorder="1" applyAlignment="1" applyProtection="1">
      <alignment horizontal="center" vertical="center" wrapText="1"/>
      <protection locked="0"/>
    </xf>
    <xf numFmtId="0" fontId="76" fillId="0" borderId="44" xfId="0" applyFont="1" applyBorder="1" applyAlignment="1" applyProtection="1">
      <alignment horizontal="center" vertical="center" wrapText="1"/>
      <protection locked="0"/>
    </xf>
    <xf numFmtId="0" fontId="8" fillId="7" borderId="9" xfId="0" applyFont="1" applyFill="1" applyBorder="1" applyAlignment="1" applyProtection="1">
      <alignment horizontal="center" vertical="center" wrapText="1"/>
      <protection locked="0"/>
    </xf>
    <xf numFmtId="44" fontId="7" fillId="7" borderId="9" xfId="1" applyFont="1" applyFill="1" applyBorder="1" applyAlignment="1" applyProtection="1">
      <alignment horizontal="left" vertical="center" wrapText="1"/>
      <protection locked="0"/>
    </xf>
    <xf numFmtId="0" fontId="64" fillId="7" borderId="0" xfId="4" applyFont="1" applyFill="1" applyBorder="1" applyAlignment="1">
      <alignment horizontal="center" vertical="center"/>
    </xf>
    <xf numFmtId="0" fontId="9" fillId="7" borderId="9" xfId="0" applyFont="1" applyFill="1" applyBorder="1" applyAlignment="1" applyProtection="1">
      <alignment horizontal="center" vertical="center"/>
      <protection locked="0"/>
    </xf>
    <xf numFmtId="0" fontId="2" fillId="3" borderId="106" xfId="0" applyFont="1" applyFill="1" applyBorder="1" applyAlignment="1" applyProtection="1">
      <alignment horizontal="center" vertical="center" wrapText="1"/>
      <protection locked="0"/>
    </xf>
    <xf numFmtId="0" fontId="8" fillId="7" borderId="0" xfId="0" applyFont="1" applyFill="1" applyAlignment="1" applyProtection="1">
      <alignment horizontal="center" vertical="center" wrapText="1"/>
      <protection locked="0"/>
    </xf>
    <xf numFmtId="0" fontId="26" fillId="7" borderId="9" xfId="0" applyFont="1" applyFill="1" applyBorder="1" applyAlignment="1" applyProtection="1">
      <alignment vertical="center"/>
      <protection locked="0"/>
    </xf>
    <xf numFmtId="0" fontId="16" fillId="7" borderId="9" xfId="0" applyFont="1" applyFill="1" applyBorder="1" applyAlignment="1" applyProtection="1">
      <alignment horizontal="left" vertical="center" indent="1"/>
      <protection locked="0"/>
    </xf>
    <xf numFmtId="0" fontId="16" fillId="7" borderId="9" xfId="0" applyFont="1" applyFill="1" applyBorder="1" applyAlignment="1" applyProtection="1">
      <alignment horizontal="left" vertical="center" wrapText="1" indent="1"/>
      <protection locked="0"/>
    </xf>
    <xf numFmtId="0" fontId="8" fillId="7" borderId="9" xfId="0" applyFont="1" applyFill="1" applyBorder="1" applyProtection="1">
      <protection locked="0"/>
    </xf>
    <xf numFmtId="0" fontId="12" fillId="7" borderId="9" xfId="0" applyFont="1" applyFill="1" applyBorder="1" applyAlignment="1" applyProtection="1">
      <alignment vertical="center"/>
      <protection locked="0"/>
    </xf>
    <xf numFmtId="0" fontId="8" fillId="7" borderId="9" xfId="0" applyFont="1" applyFill="1" applyBorder="1" applyAlignment="1" applyProtection="1">
      <alignment horizontal="left" vertical="center" wrapText="1"/>
      <protection locked="0"/>
    </xf>
    <xf numFmtId="0" fontId="7" fillId="7" borderId="9" xfId="0" applyFont="1" applyFill="1" applyBorder="1" applyAlignment="1" applyProtection="1">
      <alignment horizontal="left" vertical="center" wrapText="1"/>
      <protection locked="0"/>
    </xf>
    <xf numFmtId="0" fontId="7" fillId="7" borderId="4" xfId="0" applyFont="1" applyFill="1" applyBorder="1" applyAlignment="1" applyProtection="1">
      <alignment horizontal="center" vertical="center" wrapText="1"/>
      <protection locked="0"/>
    </xf>
    <xf numFmtId="0" fontId="3" fillId="3" borderId="11" xfId="0" applyFont="1" applyFill="1" applyBorder="1" applyAlignment="1">
      <alignment horizontal="center" vertical="center" wrapText="1"/>
    </xf>
    <xf numFmtId="0" fontId="3" fillId="3" borderId="3" xfId="0" applyFont="1" applyFill="1" applyBorder="1" applyAlignment="1" applyProtection="1">
      <alignment horizontal="center" vertical="center" wrapText="1"/>
      <protection locked="0"/>
    </xf>
    <xf numFmtId="0" fontId="32" fillId="3" borderId="111" xfId="0" applyFont="1" applyFill="1" applyBorder="1" applyAlignment="1" applyProtection="1">
      <alignment horizontal="center" vertical="center" wrapText="1"/>
      <protection locked="0"/>
    </xf>
    <xf numFmtId="0" fontId="3" fillId="3" borderId="112" xfId="0" applyFont="1" applyFill="1" applyBorder="1" applyAlignment="1" applyProtection="1">
      <alignment horizontal="center" vertical="center" wrapText="1"/>
      <protection locked="0"/>
    </xf>
    <xf numFmtId="0" fontId="9" fillId="3" borderId="20" xfId="0" applyFont="1" applyFill="1" applyBorder="1" applyAlignment="1">
      <alignment horizontal="center" vertical="center"/>
    </xf>
    <xf numFmtId="0" fontId="9" fillId="3" borderId="21" xfId="0" applyFont="1" applyFill="1" applyBorder="1" applyAlignment="1">
      <alignment horizontal="center" vertical="center"/>
    </xf>
    <xf numFmtId="0" fontId="9" fillId="3" borderId="24" xfId="0" applyFont="1" applyFill="1" applyBorder="1" applyAlignment="1">
      <alignment horizontal="center" vertical="center"/>
    </xf>
    <xf numFmtId="44" fontId="49" fillId="9" borderId="8" xfId="1" applyFont="1" applyFill="1" applyBorder="1" applyAlignment="1">
      <alignment horizontal="center" vertical="center"/>
    </xf>
    <xf numFmtId="0" fontId="2" fillId="8" borderId="0" xfId="0" applyFont="1" applyFill="1"/>
    <xf numFmtId="0" fontId="17" fillId="8" borderId="5" xfId="0" applyFont="1" applyFill="1" applyBorder="1" applyAlignment="1" applyProtection="1">
      <alignment horizontal="center" vertical="center" wrapText="1"/>
      <protection locked="0"/>
    </xf>
    <xf numFmtId="0" fontId="8" fillId="0" borderId="26" xfId="0" applyFont="1" applyBorder="1" applyAlignment="1">
      <alignment horizontal="justify" vertical="center" wrapText="1"/>
    </xf>
    <xf numFmtId="44" fontId="8" fillId="0" borderId="42" xfId="1" applyFont="1" applyBorder="1" applyAlignment="1" applyProtection="1">
      <alignment horizontal="center" vertical="center" wrapText="1"/>
    </xf>
    <xf numFmtId="44" fontId="8" fillId="2" borderId="42" xfId="1" applyFont="1" applyFill="1" applyBorder="1" applyAlignment="1" applyProtection="1">
      <alignment horizontal="center" vertical="center" wrapText="1"/>
    </xf>
    <xf numFmtId="44" fontId="8" fillId="2" borderId="43" xfId="1" applyFont="1" applyFill="1" applyBorder="1" applyAlignment="1" applyProtection="1">
      <alignment horizontal="center" vertical="center" wrapText="1"/>
    </xf>
    <xf numFmtId="0" fontId="8" fillId="0" borderId="15" xfId="0" applyFont="1" applyBorder="1" applyAlignment="1">
      <alignment horizontal="justify" vertical="center" wrapText="1"/>
    </xf>
    <xf numFmtId="44" fontId="8" fillId="0" borderId="41" xfId="1" applyFont="1" applyBorder="1" applyAlignment="1" applyProtection="1">
      <alignment horizontal="center" vertical="center" wrapText="1"/>
    </xf>
    <xf numFmtId="44" fontId="8" fillId="2" borderId="41" xfId="1" applyFont="1" applyFill="1" applyBorder="1" applyAlignment="1" applyProtection="1">
      <alignment horizontal="center" vertical="center" wrapText="1"/>
    </xf>
    <xf numFmtId="44" fontId="8" fillId="2" borderId="16" xfId="1" applyFont="1" applyFill="1" applyBorder="1" applyAlignment="1" applyProtection="1">
      <alignment horizontal="center" vertical="center" wrapText="1"/>
    </xf>
    <xf numFmtId="0" fontId="8" fillId="0" borderId="49" xfId="0" applyFont="1" applyBorder="1" applyAlignment="1">
      <alignment horizontal="justify" vertical="center" wrapText="1"/>
    </xf>
    <xf numFmtId="44" fontId="8" fillId="2" borderId="47" xfId="1" applyFont="1" applyFill="1" applyBorder="1" applyAlignment="1" applyProtection="1">
      <alignment horizontal="center" vertical="center" wrapText="1"/>
    </xf>
    <xf numFmtId="0" fontId="7" fillId="3" borderId="89" xfId="0" applyFont="1" applyFill="1" applyBorder="1" applyAlignment="1">
      <alignment horizontal="left" vertical="center" wrapText="1"/>
    </xf>
    <xf numFmtId="44" fontId="8" fillId="3" borderId="90" xfId="1" applyFont="1" applyFill="1" applyBorder="1" applyAlignment="1" applyProtection="1">
      <alignment horizontal="center" vertical="center" wrapText="1"/>
    </xf>
    <xf numFmtId="44" fontId="8" fillId="3" borderId="93" xfId="1" applyFont="1" applyFill="1" applyBorder="1" applyAlignment="1" applyProtection="1">
      <alignment horizontal="center" vertical="center" wrapText="1"/>
    </xf>
    <xf numFmtId="44" fontId="8" fillId="3" borderId="91" xfId="1" applyFont="1" applyFill="1" applyBorder="1" applyAlignment="1" applyProtection="1">
      <alignment horizontal="center" vertical="center" wrapText="1"/>
    </xf>
    <xf numFmtId="0" fontId="7" fillId="8" borderId="45" xfId="0" applyFont="1" applyFill="1" applyBorder="1" applyAlignment="1">
      <alignment horizontal="justify" vertical="center" wrapText="1"/>
    </xf>
    <xf numFmtId="44" fontId="8" fillId="8" borderId="51" xfId="1" applyFont="1" applyFill="1" applyBorder="1" applyAlignment="1" applyProtection="1">
      <alignment horizontal="center" vertical="center" wrapText="1"/>
    </xf>
    <xf numFmtId="44" fontId="8" fillId="8" borderId="22" xfId="1" applyFont="1" applyFill="1" applyBorder="1" applyAlignment="1" applyProtection="1">
      <alignment horizontal="center" vertical="center" wrapText="1"/>
    </xf>
    <xf numFmtId="0" fontId="85" fillId="10" borderId="5" xfId="0" applyFont="1" applyFill="1" applyBorder="1" applyAlignment="1" applyProtection="1">
      <alignment vertical="center" wrapText="1"/>
      <protection locked="0"/>
    </xf>
    <xf numFmtId="164" fontId="85" fillId="10" borderId="8" xfId="2" applyNumberFormat="1" applyFont="1" applyFill="1" applyBorder="1" applyAlignment="1" applyProtection="1">
      <alignment horizontal="center" vertical="center" wrapText="1"/>
      <protection locked="0"/>
    </xf>
    <xf numFmtId="164" fontId="85" fillId="10" borderId="11" xfId="2" applyNumberFormat="1" applyFont="1" applyFill="1" applyBorder="1" applyAlignment="1" applyProtection="1">
      <alignment horizontal="center" vertical="center" wrapText="1"/>
      <protection locked="0"/>
    </xf>
    <xf numFmtId="164" fontId="85" fillId="10" borderId="28" xfId="2" applyNumberFormat="1" applyFont="1" applyFill="1" applyBorder="1" applyAlignment="1" applyProtection="1">
      <alignment horizontal="center" vertical="center" wrapText="1"/>
      <protection locked="0"/>
    </xf>
    <xf numFmtId="0" fontId="24" fillId="2" borderId="9" xfId="0" applyFont="1" applyFill="1" applyBorder="1" applyAlignment="1">
      <alignment horizontal="center" vertical="center"/>
    </xf>
    <xf numFmtId="0" fontId="17" fillId="2" borderId="9" xfId="0" applyFont="1" applyFill="1" applyBorder="1" applyAlignment="1" applyProtection="1">
      <alignment horizontal="center" vertical="center" wrapText="1"/>
      <protection locked="0"/>
    </xf>
    <xf numFmtId="0" fontId="9" fillId="2" borderId="9" xfId="0" applyFont="1" applyFill="1" applyBorder="1" applyAlignment="1">
      <alignment horizontal="center" vertical="center" wrapText="1"/>
    </xf>
    <xf numFmtId="0" fontId="47" fillId="2" borderId="0" xfId="0" applyFont="1" applyFill="1" applyAlignment="1" applyProtection="1">
      <alignment vertical="center" wrapText="1"/>
      <protection locked="0"/>
    </xf>
    <xf numFmtId="0" fontId="7" fillId="2" borderId="0" xfId="0" applyFont="1" applyFill="1" applyAlignment="1">
      <alignment horizontal="center" vertical="center" wrapText="1"/>
    </xf>
    <xf numFmtId="0" fontId="33" fillId="2" borderId="12" xfId="0" applyFont="1" applyFill="1" applyBorder="1" applyAlignment="1">
      <alignment horizontal="center" vertical="center" wrapText="1"/>
    </xf>
    <xf numFmtId="44" fontId="2" fillId="2" borderId="9" xfId="1" applyFont="1" applyFill="1" applyBorder="1" applyAlignment="1" applyProtection="1">
      <alignment horizontal="left" vertical="center" wrapText="1"/>
    </xf>
    <xf numFmtId="44" fontId="23" fillId="2" borderId="12" xfId="0" applyNumberFormat="1" applyFont="1" applyFill="1" applyBorder="1" applyAlignment="1">
      <alignment vertical="top" wrapText="1"/>
    </xf>
    <xf numFmtId="0" fontId="7" fillId="2" borderId="9" xfId="0" applyFont="1" applyFill="1" applyBorder="1" applyAlignment="1">
      <alignment horizontal="center" vertical="top" wrapText="1"/>
    </xf>
    <xf numFmtId="44" fontId="23" fillId="2" borderId="9" xfId="1" applyFont="1" applyFill="1" applyBorder="1" applyAlignment="1" applyProtection="1">
      <alignment horizontal="left" vertical="center" wrapText="1"/>
    </xf>
    <xf numFmtId="44" fontId="3" fillId="2" borderId="12" xfId="1" applyFont="1" applyFill="1" applyBorder="1" applyAlignment="1" applyProtection="1">
      <alignment horizontal="right" vertical="center" wrapText="1"/>
    </xf>
    <xf numFmtId="0" fontId="18" fillId="2" borderId="9"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protection locked="0"/>
    </xf>
    <xf numFmtId="0" fontId="64" fillId="2" borderId="0" xfId="4" applyFont="1" applyFill="1" applyBorder="1" applyAlignment="1">
      <alignment horizontal="center" vertical="center"/>
    </xf>
    <xf numFmtId="0" fontId="3" fillId="4" borderId="2" xfId="0" applyFont="1" applyFill="1" applyBorder="1" applyAlignment="1">
      <alignment horizontal="center" vertical="center" wrapText="1"/>
    </xf>
    <xf numFmtId="0" fontId="33" fillId="4" borderId="10" xfId="0" applyFont="1" applyFill="1" applyBorder="1" applyAlignment="1">
      <alignment horizontal="center" vertical="center" wrapText="1"/>
    </xf>
    <xf numFmtId="0" fontId="46" fillId="2" borderId="9" xfId="0" applyFont="1" applyFill="1" applyBorder="1" applyAlignment="1">
      <alignment horizontal="left" vertical="top" wrapText="1"/>
    </xf>
    <xf numFmtId="0" fontId="24" fillId="2" borderId="0" xfId="0" applyFont="1" applyFill="1" applyAlignment="1">
      <alignment horizontal="center" vertical="center"/>
    </xf>
    <xf numFmtId="0" fontId="47" fillId="2" borderId="9" xfId="0" applyFont="1" applyFill="1" applyBorder="1" applyAlignment="1" applyProtection="1">
      <alignment vertical="center" wrapText="1"/>
      <protection locked="0"/>
    </xf>
    <xf numFmtId="0" fontId="14" fillId="2" borderId="9" xfId="0" applyFont="1" applyFill="1" applyBorder="1" applyAlignment="1">
      <alignment vertical="center" wrapText="1"/>
    </xf>
    <xf numFmtId="44" fontId="33" fillId="2" borderId="9" xfId="1" applyFont="1" applyFill="1" applyBorder="1" applyAlignment="1" applyProtection="1">
      <alignment horizontal="center" vertical="center" wrapText="1"/>
    </xf>
    <xf numFmtId="0" fontId="64" fillId="2" borderId="7" xfId="4" applyFont="1" applyFill="1" applyBorder="1" applyAlignment="1">
      <alignment horizontal="center" vertical="center"/>
    </xf>
    <xf numFmtId="0" fontId="9" fillId="2" borderId="2" xfId="0" applyFont="1" applyFill="1" applyBorder="1" applyAlignment="1">
      <alignment horizontal="center" vertical="center" wrapText="1"/>
    </xf>
    <xf numFmtId="0" fontId="81" fillId="2" borderId="9" xfId="0" applyFont="1" applyFill="1" applyBorder="1" applyAlignment="1">
      <alignment horizontal="center" vertical="center" wrapText="1"/>
    </xf>
    <xf numFmtId="0" fontId="87" fillId="2" borderId="9" xfId="0" applyFont="1" applyFill="1" applyBorder="1" applyAlignment="1" applyProtection="1">
      <alignment horizontal="left" vertical="center" wrapText="1"/>
      <protection locked="0"/>
    </xf>
    <xf numFmtId="44" fontId="7" fillId="2" borderId="12" xfId="1" applyFont="1" applyFill="1" applyBorder="1" applyAlignment="1" applyProtection="1">
      <alignment horizontal="center" vertical="center" wrapText="1"/>
    </xf>
    <xf numFmtId="0" fontId="14" fillId="2" borderId="9" xfId="0" applyFont="1" applyFill="1" applyBorder="1" applyAlignment="1" applyProtection="1">
      <alignment horizontal="left" vertical="center" wrapText="1"/>
      <protection locked="0"/>
    </xf>
    <xf numFmtId="0" fontId="62" fillId="11" borderId="10" xfId="0" applyFont="1" applyFill="1" applyBorder="1" applyAlignment="1">
      <alignment vertical="center"/>
    </xf>
    <xf numFmtId="0" fontId="63" fillId="12" borderId="19" xfId="4" applyFill="1" applyBorder="1"/>
    <xf numFmtId="0" fontId="63" fillId="12" borderId="20" xfId="4" applyFill="1" applyBorder="1"/>
    <xf numFmtId="0" fontId="63" fillId="12" borderId="21" xfId="4" applyFill="1" applyBorder="1"/>
    <xf numFmtId="44" fontId="7" fillId="3" borderId="105" xfId="0" applyNumberFormat="1" applyFont="1" applyFill="1" applyBorder="1" applyAlignment="1" applyProtection="1">
      <alignment horizontal="center" vertical="center" wrapText="1"/>
      <protection locked="0"/>
    </xf>
    <xf numFmtId="0" fontId="95" fillId="9" borderId="8" xfId="0" applyFont="1" applyFill="1" applyBorder="1" applyAlignment="1">
      <alignment horizontal="center" vertical="center" wrapText="1"/>
    </xf>
    <xf numFmtId="0" fontId="95" fillId="13" borderId="8" xfId="0" applyFont="1" applyFill="1" applyBorder="1" applyAlignment="1">
      <alignment horizontal="center" vertical="center" wrapText="1"/>
    </xf>
    <xf numFmtId="44" fontId="82" fillId="13" borderId="7" xfId="1" applyFont="1" applyFill="1" applyBorder="1" applyAlignment="1">
      <alignment horizontal="center" vertical="center"/>
    </xf>
    <xf numFmtId="0" fontId="98" fillId="0" borderId="0" xfId="6">
      <alignment vertical="top" wrapText="1"/>
    </xf>
    <xf numFmtId="0" fontId="67" fillId="2" borderId="8" xfId="0" applyFont="1" applyFill="1" applyBorder="1" applyAlignment="1">
      <alignment horizontal="justify" vertical="center" wrapText="1"/>
    </xf>
    <xf numFmtId="0" fontId="104" fillId="14" borderId="0" xfId="5" applyFont="1" applyFill="1">
      <alignment vertical="center"/>
    </xf>
    <xf numFmtId="0" fontId="103" fillId="14" borderId="0" xfId="7" applyFont="1" applyFill="1" applyAlignment="1"/>
    <xf numFmtId="0" fontId="57" fillId="0" borderId="59" xfId="10" applyFont="1" applyBorder="1">
      <alignment horizontal="center" vertical="center" wrapText="1"/>
    </xf>
    <xf numFmtId="0" fontId="23" fillId="0" borderId="68" xfId="6" applyFont="1" applyBorder="1">
      <alignment vertical="top" wrapText="1"/>
    </xf>
    <xf numFmtId="0" fontId="57" fillId="15" borderId="66" xfId="9" applyFont="1" applyFill="1" applyBorder="1">
      <alignment horizontal="left" vertical="center" wrapText="1"/>
    </xf>
    <xf numFmtId="0" fontId="57" fillId="15" borderId="59" xfId="10" applyFont="1" applyFill="1" applyBorder="1">
      <alignment horizontal="center" vertical="center" wrapText="1"/>
    </xf>
    <xf numFmtId="0" fontId="16" fillId="0" borderId="68" xfId="6" applyFont="1" applyBorder="1">
      <alignment vertical="top" wrapText="1"/>
    </xf>
    <xf numFmtId="0" fontId="23" fillId="0" borderId="82" xfId="6" applyFont="1" applyBorder="1">
      <alignment vertical="top" wrapText="1"/>
    </xf>
    <xf numFmtId="0" fontId="105" fillId="0" borderId="19" xfId="0" applyFont="1" applyBorder="1" applyAlignment="1">
      <alignment vertical="center"/>
    </xf>
    <xf numFmtId="0" fontId="105" fillId="0" borderId="20" xfId="0" applyFont="1" applyBorder="1" applyAlignment="1">
      <alignment vertical="center"/>
    </xf>
    <xf numFmtId="0" fontId="105" fillId="0" borderId="21" xfId="0" applyFont="1" applyBorder="1" applyAlignment="1">
      <alignment vertical="center"/>
    </xf>
    <xf numFmtId="0" fontId="106" fillId="0" borderId="58" xfId="11" applyFont="1" applyFill="1" applyBorder="1" applyAlignment="1">
      <alignment horizontal="center" vertical="center" wrapText="1"/>
      <extLst>
        <ext xmlns:xfpb="http://schemas.microsoft.com/office/spreadsheetml/2022/featurepropertybag" uri="{C7286773-470A-42A8-94C5-96B5CB345126}">
          <xfpb:xfComplement i="0"/>
        </ext>
      </extLst>
    </xf>
    <xf numFmtId="0" fontId="107" fillId="0" borderId="58" xfId="11" applyFont="1" applyFill="1" applyBorder="1" applyAlignment="1">
      <alignment horizontal="center" vertical="center" wrapText="1"/>
      <extLst>
        <ext xmlns:xfpb="http://schemas.microsoft.com/office/spreadsheetml/2022/featurepropertybag" uri="{C7286773-470A-42A8-94C5-96B5CB345126}">
          <xfpb:xfComplement i="0"/>
        </ext>
      </extLst>
    </xf>
    <xf numFmtId="44" fontId="2" fillId="11" borderId="41" xfId="1" applyFont="1" applyFill="1" applyBorder="1" applyAlignment="1" applyProtection="1">
      <alignment horizontal="center" vertical="center" wrapText="1"/>
      <protection locked="0"/>
    </xf>
    <xf numFmtId="0" fontId="2" fillId="11" borderId="41" xfId="0" applyFont="1" applyFill="1" applyBorder="1" applyAlignment="1" applyProtection="1">
      <alignment horizontal="center" vertical="center" wrapText="1"/>
      <protection locked="0"/>
    </xf>
    <xf numFmtId="0" fontId="2" fillId="11" borderId="41" xfId="0" applyFont="1" applyFill="1" applyBorder="1" applyAlignment="1">
      <alignment horizontal="center" vertical="center" wrapText="1"/>
    </xf>
    <xf numFmtId="44" fontId="2" fillId="11" borderId="27" xfId="1" applyFont="1" applyFill="1" applyBorder="1" applyAlignment="1" applyProtection="1">
      <alignment horizontal="center" vertical="center" wrapText="1"/>
      <protection locked="0"/>
    </xf>
    <xf numFmtId="0" fontId="2" fillId="11" borderId="27" xfId="0" applyFont="1" applyFill="1" applyBorder="1" applyAlignment="1" applyProtection="1">
      <alignment horizontal="center" vertical="center" wrapText="1"/>
      <protection locked="0"/>
    </xf>
    <xf numFmtId="44" fontId="23" fillId="11" borderId="59" xfId="1" applyFont="1" applyFill="1" applyBorder="1" applyAlignment="1" applyProtection="1">
      <alignment horizontal="center" vertical="center" wrapText="1"/>
      <protection locked="0"/>
    </xf>
    <xf numFmtId="44" fontId="23" fillId="11" borderId="58" xfId="1" applyFont="1" applyFill="1" applyBorder="1" applyAlignment="1" applyProtection="1">
      <alignment horizontal="center" vertical="center" wrapText="1"/>
      <protection locked="0"/>
    </xf>
    <xf numFmtId="44" fontId="23" fillId="11" borderId="58" xfId="1" applyFont="1" applyFill="1" applyBorder="1" applyAlignment="1" applyProtection="1">
      <alignment horizontal="center" vertical="center" wrapText="1"/>
    </xf>
    <xf numFmtId="44" fontId="23" fillId="11" borderId="65" xfId="1" applyFont="1" applyFill="1" applyBorder="1" applyAlignment="1" applyProtection="1">
      <alignment horizontal="center" vertical="center" wrapText="1"/>
      <protection locked="0"/>
    </xf>
    <xf numFmtId="44" fontId="23" fillId="2" borderId="14" xfId="1" applyFont="1" applyFill="1" applyBorder="1" applyAlignment="1" applyProtection="1">
      <alignment horizontal="center" vertical="center" wrapText="1"/>
      <protection locked="0"/>
    </xf>
    <xf numFmtId="44" fontId="2" fillId="16" borderId="13" xfId="1" applyFont="1" applyFill="1" applyBorder="1" applyAlignment="1" applyProtection="1">
      <alignment horizontal="center" vertical="center" wrapText="1"/>
      <protection locked="0"/>
    </xf>
    <xf numFmtId="44" fontId="2" fillId="16" borderId="15" xfId="1" applyFont="1" applyFill="1" applyBorder="1" applyAlignment="1" applyProtection="1">
      <alignment horizontal="center" vertical="center" wrapText="1"/>
      <protection locked="0"/>
    </xf>
    <xf numFmtId="44" fontId="2" fillId="16" borderId="15" xfId="1" applyFont="1" applyFill="1" applyBorder="1" applyAlignment="1" applyProtection="1">
      <alignment horizontal="center" vertical="center" wrapText="1"/>
    </xf>
    <xf numFmtId="44" fontId="2" fillId="16" borderId="17" xfId="1" applyFont="1" applyFill="1" applyBorder="1" applyAlignment="1" applyProtection="1">
      <alignment horizontal="center" vertical="center" wrapText="1"/>
      <protection locked="0"/>
    </xf>
    <xf numFmtId="44" fontId="2" fillId="17" borderId="46" xfId="1" applyFont="1" applyFill="1" applyBorder="1" applyAlignment="1" applyProtection="1">
      <alignment horizontal="center" vertical="center" wrapText="1"/>
      <protection locked="0"/>
    </xf>
    <xf numFmtId="44" fontId="23" fillId="17" borderId="41" xfId="1" applyFont="1" applyFill="1" applyBorder="1" applyAlignment="1" applyProtection="1">
      <alignment horizontal="center" vertical="center" wrapText="1"/>
      <protection locked="0"/>
    </xf>
    <xf numFmtId="44" fontId="2" fillId="17" borderId="41" xfId="1" applyFont="1" applyFill="1" applyBorder="1" applyAlignment="1" applyProtection="1">
      <alignment horizontal="center" vertical="center" wrapText="1"/>
      <protection locked="0"/>
    </xf>
    <xf numFmtId="44" fontId="2" fillId="17" borderId="41" xfId="1" applyFont="1" applyFill="1" applyBorder="1" applyAlignment="1" applyProtection="1">
      <alignment horizontal="center" vertical="center" wrapText="1"/>
    </xf>
    <xf numFmtId="44" fontId="2" fillId="17" borderId="27" xfId="1" applyFont="1" applyFill="1" applyBorder="1" applyAlignment="1" applyProtection="1">
      <alignment horizontal="center" vertical="center" wrapText="1"/>
      <protection locked="0"/>
    </xf>
    <xf numFmtId="0" fontId="57" fillId="0" borderId="66" xfId="9" applyFont="1" applyBorder="1" applyProtection="1">
      <alignment horizontal="left" vertical="center" wrapText="1"/>
      <protection locked="0"/>
    </xf>
    <xf numFmtId="0" fontId="7" fillId="18" borderId="8" xfId="0" applyFont="1" applyFill="1" applyBorder="1" applyAlignment="1" applyProtection="1">
      <alignment horizontal="left" vertical="center" wrapText="1"/>
      <protection locked="0"/>
    </xf>
    <xf numFmtId="0" fontId="7" fillId="18" borderId="5" xfId="0" applyFont="1" applyFill="1" applyBorder="1" applyAlignment="1" applyProtection="1">
      <alignment vertical="center" wrapText="1"/>
      <protection locked="0"/>
    </xf>
    <xf numFmtId="14" fontId="7" fillId="18" borderId="8" xfId="0" applyNumberFormat="1" applyFont="1" applyFill="1" applyBorder="1" applyAlignment="1" applyProtection="1">
      <alignment horizontal="center" vertical="center" wrapText="1"/>
      <protection locked="0"/>
    </xf>
    <xf numFmtId="0" fontId="1" fillId="18" borderId="105" xfId="0" applyFont="1" applyFill="1" applyBorder="1" applyAlignment="1">
      <alignment horizontal="center" vertical="center"/>
    </xf>
    <xf numFmtId="0" fontId="1" fillId="18" borderId="8" xfId="0" applyFont="1" applyFill="1" applyBorder="1" applyAlignment="1">
      <alignment horizontal="center" vertical="center"/>
    </xf>
    <xf numFmtId="0" fontId="1" fillId="18" borderId="8" xfId="0" applyFont="1" applyFill="1" applyBorder="1" applyAlignment="1">
      <alignment horizontal="center" vertical="center" wrapText="1"/>
    </xf>
    <xf numFmtId="0" fontId="57" fillId="18" borderId="8" xfId="0" applyFont="1" applyFill="1" applyBorder="1" applyAlignment="1">
      <alignment horizontal="center" vertical="top" wrapText="1"/>
    </xf>
    <xf numFmtId="44" fontId="3" fillId="18" borderId="8" xfId="0" applyNumberFormat="1" applyFont="1" applyFill="1" applyBorder="1" applyAlignment="1">
      <alignment horizontal="right" vertical="center" wrapText="1"/>
    </xf>
    <xf numFmtId="44" fontId="3" fillId="18" borderId="11" xfId="1" applyFont="1" applyFill="1" applyBorder="1" applyAlignment="1" applyProtection="1">
      <alignment horizontal="center" vertical="center" wrapText="1"/>
    </xf>
    <xf numFmtId="0" fontId="7" fillId="18" borderId="109" xfId="0" applyFont="1" applyFill="1" applyBorder="1" applyAlignment="1">
      <alignment horizontal="center" vertical="center" wrapText="1"/>
    </xf>
    <xf numFmtId="0" fontId="7" fillId="18" borderId="110" xfId="0" applyFont="1" applyFill="1" applyBorder="1" applyAlignment="1">
      <alignment horizontal="center" vertical="center" wrapText="1"/>
    </xf>
    <xf numFmtId="0" fontId="7" fillId="18" borderId="108" xfId="0" applyFont="1" applyFill="1" applyBorder="1" applyAlignment="1">
      <alignment horizontal="center" vertical="center" wrapText="1"/>
    </xf>
    <xf numFmtId="0" fontId="7" fillId="18" borderId="8" xfId="0" applyFont="1" applyFill="1" applyBorder="1" applyAlignment="1">
      <alignment horizontal="center" vertical="top" wrapText="1"/>
    </xf>
    <xf numFmtId="0" fontId="7" fillId="18" borderId="7" xfId="0" applyFont="1" applyFill="1" applyBorder="1" applyAlignment="1">
      <alignment horizontal="center" vertical="top" wrapText="1"/>
    </xf>
    <xf numFmtId="44" fontId="3" fillId="18" borderId="8" xfId="1" applyFont="1" applyFill="1" applyBorder="1" applyAlignment="1">
      <alignment horizontal="right" vertical="center" wrapText="1"/>
    </xf>
    <xf numFmtId="44" fontId="3" fillId="18" borderId="8" xfId="1" applyFont="1" applyFill="1" applyBorder="1" applyAlignment="1" applyProtection="1">
      <alignment horizontal="right" vertical="center" wrapText="1"/>
    </xf>
    <xf numFmtId="0" fontId="7" fillId="18" borderId="4" xfId="0" applyFont="1" applyFill="1" applyBorder="1" applyAlignment="1">
      <alignment horizontal="center" vertical="top" wrapText="1"/>
    </xf>
    <xf numFmtId="0" fontId="7" fillId="18" borderId="11" xfId="0" applyFont="1" applyFill="1" applyBorder="1" applyAlignment="1">
      <alignment horizontal="center" vertical="top" wrapText="1"/>
    </xf>
    <xf numFmtId="44" fontId="3" fillId="18" borderId="7" xfId="0" applyNumberFormat="1" applyFont="1" applyFill="1" applyBorder="1" applyAlignment="1">
      <alignment horizontal="right" vertical="center" wrapText="1"/>
    </xf>
    <xf numFmtId="44" fontId="3" fillId="18" borderId="8" xfId="0" applyNumberFormat="1" applyFont="1" applyFill="1" applyBorder="1" applyAlignment="1">
      <alignment horizontal="center" vertical="center" wrapText="1"/>
    </xf>
    <xf numFmtId="44" fontId="7" fillId="18" borderId="7" xfId="1" applyFont="1" applyFill="1" applyBorder="1" applyAlignment="1">
      <alignment horizontal="center" vertical="center" wrapText="1"/>
    </xf>
    <xf numFmtId="44" fontId="7" fillId="18" borderId="8" xfId="1" applyFont="1" applyFill="1" applyBorder="1" applyAlignment="1">
      <alignment horizontal="center" vertical="center" wrapText="1"/>
    </xf>
    <xf numFmtId="44" fontId="7" fillId="18" borderId="8" xfId="1" applyFont="1" applyFill="1" applyBorder="1" applyAlignment="1" applyProtection="1">
      <alignment horizontal="center" vertical="center" wrapText="1"/>
    </xf>
    <xf numFmtId="0" fontId="7" fillId="18" borderId="7" xfId="0" applyFont="1" applyFill="1" applyBorder="1" applyAlignment="1">
      <alignment horizontal="center" vertical="center" wrapText="1"/>
    </xf>
    <xf numFmtId="0" fontId="7" fillId="18" borderId="8" xfId="0" applyFont="1" applyFill="1" applyBorder="1" applyAlignment="1">
      <alignment horizontal="center" vertical="center" wrapText="1"/>
    </xf>
    <xf numFmtId="44" fontId="3" fillId="18" borderId="4" xfId="0" applyNumberFormat="1" applyFont="1" applyFill="1" applyBorder="1" applyAlignment="1">
      <alignment horizontal="right" vertical="center" wrapText="1"/>
    </xf>
    <xf numFmtId="44" fontId="3" fillId="18" borderId="11" xfId="0" applyNumberFormat="1" applyFont="1" applyFill="1" applyBorder="1" applyAlignment="1">
      <alignment horizontal="center" vertical="center" wrapText="1"/>
    </xf>
    <xf numFmtId="44" fontId="3" fillId="18" borderId="4" xfId="0" applyNumberFormat="1" applyFont="1" applyFill="1" applyBorder="1" applyAlignment="1">
      <alignment horizontal="center" vertical="center" wrapText="1"/>
    </xf>
    <xf numFmtId="44" fontId="3" fillId="18" borderId="7" xfId="0" applyNumberFormat="1" applyFont="1" applyFill="1" applyBorder="1" applyAlignment="1">
      <alignment horizontal="center" vertical="center" wrapText="1"/>
    </xf>
    <xf numFmtId="44" fontId="3" fillId="18" borderId="5" xfId="1" applyFont="1" applyFill="1" applyBorder="1" applyAlignment="1">
      <alignment horizontal="center" vertical="center" wrapText="1"/>
    </xf>
    <xf numFmtId="44" fontId="3" fillId="18" borderId="74" xfId="1" applyFont="1" applyFill="1" applyBorder="1" applyAlignment="1">
      <alignment horizontal="center" vertical="center" wrapText="1"/>
    </xf>
    <xf numFmtId="44" fontId="3" fillId="18" borderId="8" xfId="1" applyFont="1" applyFill="1" applyBorder="1" applyAlignment="1">
      <alignment horizontal="center" vertical="center" wrapText="1"/>
    </xf>
    <xf numFmtId="44" fontId="3" fillId="18" borderId="8" xfId="1" applyFont="1" applyFill="1" applyBorder="1" applyAlignment="1" applyProtection="1">
      <alignment horizontal="center" vertical="center" wrapText="1"/>
    </xf>
    <xf numFmtId="0" fontId="7" fillId="18" borderId="10" xfId="0" applyFont="1" applyFill="1" applyBorder="1" applyAlignment="1">
      <alignment horizontal="center" vertical="top" wrapText="1"/>
    </xf>
    <xf numFmtId="0" fontId="7" fillId="18" borderId="2" xfId="0" applyFont="1" applyFill="1" applyBorder="1" applyAlignment="1">
      <alignment horizontal="center" vertical="top" wrapText="1"/>
    </xf>
    <xf numFmtId="44" fontId="3" fillId="18" borderId="8" xfId="0" applyNumberFormat="1" applyFont="1" applyFill="1" applyBorder="1" applyAlignment="1">
      <alignment horizontal="center" vertical="center"/>
    </xf>
    <xf numFmtId="44" fontId="3" fillId="18" borderId="6" xfId="0" applyNumberFormat="1" applyFont="1" applyFill="1" applyBorder="1" applyAlignment="1">
      <alignment horizontal="center" vertical="center"/>
    </xf>
    <xf numFmtId="0" fontId="2" fillId="18" borderId="8" xfId="0" applyFont="1" applyFill="1" applyBorder="1" applyAlignment="1">
      <alignment horizontal="center" vertical="center"/>
    </xf>
    <xf numFmtId="0" fontId="64" fillId="18" borderId="19" xfId="4" applyFont="1" applyFill="1" applyBorder="1" applyAlignment="1">
      <alignment horizontal="center" vertical="center"/>
    </xf>
    <xf numFmtId="0" fontId="18" fillId="18" borderId="8" xfId="0" applyFont="1" applyFill="1" applyBorder="1" applyAlignment="1">
      <alignment horizontal="left" vertical="center" wrapText="1"/>
    </xf>
    <xf numFmtId="0" fontId="2" fillId="2" borderId="8" xfId="0" applyFont="1" applyFill="1" applyBorder="1" applyAlignment="1" applyProtection="1">
      <alignment vertical="top" wrapText="1"/>
      <protection locked="0"/>
    </xf>
    <xf numFmtId="0" fontId="51" fillId="18" borderId="8" xfId="0" applyFont="1" applyFill="1" applyBorder="1" applyAlignment="1">
      <alignment horizontal="center" vertical="center"/>
    </xf>
    <xf numFmtId="0" fontId="82" fillId="18" borderId="5" xfId="0" applyFont="1" applyFill="1" applyBorder="1" applyAlignment="1">
      <alignment horizontal="center" vertical="center" wrapText="1"/>
    </xf>
    <xf numFmtId="0" fontId="82" fillId="18" borderId="63" xfId="0" applyFont="1" applyFill="1" applyBorder="1" applyAlignment="1">
      <alignment horizontal="center" vertical="center" wrapText="1"/>
    </xf>
    <xf numFmtId="0" fontId="82" fillId="18" borderId="62" xfId="0" applyFont="1" applyFill="1" applyBorder="1" applyAlignment="1">
      <alignment horizontal="center" vertical="center" wrapText="1"/>
    </xf>
    <xf numFmtId="44" fontId="82" fillId="18" borderId="62" xfId="1" applyFont="1" applyFill="1" applyBorder="1" applyAlignment="1">
      <alignment horizontal="center" vertical="center"/>
    </xf>
    <xf numFmtId="44" fontId="82" fillId="18" borderId="61" xfId="1" applyFont="1" applyFill="1" applyBorder="1" applyAlignment="1">
      <alignment horizontal="center" vertical="center" wrapText="1"/>
    </xf>
    <xf numFmtId="44" fontId="82" fillId="18" borderId="48" xfId="1" applyFont="1" applyFill="1" applyBorder="1" applyAlignment="1">
      <alignment horizontal="center" vertical="center"/>
    </xf>
    <xf numFmtId="0" fontId="8" fillId="17" borderId="49" xfId="0" applyFont="1" applyFill="1" applyBorder="1" applyAlignment="1" applyProtection="1">
      <alignment horizontal="justify" vertical="center" wrapText="1"/>
      <protection locked="0"/>
    </xf>
    <xf numFmtId="44" fontId="8" fillId="17" borderId="41" xfId="1" applyFont="1" applyFill="1" applyBorder="1" applyAlignment="1" applyProtection="1">
      <alignment horizontal="center" vertical="center" wrapText="1"/>
      <protection locked="0"/>
    </xf>
    <xf numFmtId="44" fontId="8" fillId="17" borderId="27" xfId="1" applyFont="1" applyFill="1" applyBorder="1" applyAlignment="1" applyProtection="1">
      <alignment horizontal="center" vertical="center" wrapText="1"/>
      <protection locked="0"/>
    </xf>
    <xf numFmtId="44" fontId="8" fillId="17" borderId="47" xfId="1" applyFont="1" applyFill="1" applyBorder="1" applyAlignment="1" applyProtection="1">
      <alignment horizontal="center" vertical="center" wrapText="1"/>
      <protection locked="0"/>
    </xf>
    <xf numFmtId="0" fontId="8" fillId="17" borderId="3" xfId="0" applyFont="1" applyFill="1" applyBorder="1" applyAlignment="1" applyProtection="1">
      <alignment horizontal="justify" vertical="center" wrapText="1"/>
      <protection locked="0"/>
    </xf>
    <xf numFmtId="44" fontId="8" fillId="17" borderId="11" xfId="1" applyFont="1" applyFill="1" applyBorder="1" applyAlignment="1" applyProtection="1">
      <alignment horizontal="center" vertical="center" wrapText="1"/>
      <protection locked="0"/>
    </xf>
    <xf numFmtId="44" fontId="8" fillId="17" borderId="4" xfId="1" applyFont="1" applyFill="1" applyBorder="1" applyAlignment="1" applyProtection="1">
      <alignment horizontal="center" vertical="center" wrapText="1"/>
      <protection locked="0"/>
    </xf>
    <xf numFmtId="0" fontId="107" fillId="0" borderId="58" xfId="11" applyFont="1" applyFill="1" applyBorder="1">
      <alignment horizontal="center" vertical="top" wrapText="1"/>
      <extLst>
        <ext xmlns:xfpb="http://schemas.microsoft.com/office/spreadsheetml/2022/featurepropertybag" uri="{C7286773-470A-42A8-94C5-96B5CB345126}">
          <xfpb:xfComplement i="0"/>
        </ext>
      </extLst>
    </xf>
    <xf numFmtId="0" fontId="2" fillId="0" borderId="68" xfId="0" applyFont="1" applyBorder="1" applyAlignment="1">
      <alignment wrapText="1"/>
    </xf>
    <xf numFmtId="0" fontId="63" fillId="2" borderId="11" xfId="4" applyFill="1" applyBorder="1" applyAlignment="1" applyProtection="1">
      <alignment horizontal="center" vertical="center" wrapText="1"/>
      <protection locked="0"/>
    </xf>
    <xf numFmtId="0" fontId="18" fillId="19" borderId="29" xfId="0" applyFont="1" applyFill="1" applyBorder="1" applyAlignment="1">
      <alignment wrapText="1"/>
    </xf>
    <xf numFmtId="0" fontId="18" fillId="19" borderId="14" xfId="0" applyFont="1" applyFill="1" applyBorder="1" applyAlignment="1">
      <alignment wrapText="1"/>
    </xf>
    <xf numFmtId="0" fontId="18" fillId="19" borderId="56" xfId="0" applyFont="1" applyFill="1" applyBorder="1" applyAlignment="1">
      <alignment wrapText="1"/>
    </xf>
    <xf numFmtId="0" fontId="18" fillId="19" borderId="43" xfId="0" applyFont="1" applyFill="1" applyBorder="1" applyAlignment="1">
      <alignment wrapText="1"/>
    </xf>
    <xf numFmtId="0" fontId="18" fillId="19" borderId="3" xfId="0" applyFont="1" applyFill="1" applyBorder="1" applyAlignment="1">
      <alignment wrapText="1"/>
    </xf>
    <xf numFmtId="0" fontId="18" fillId="19" borderId="99" xfId="0" applyFont="1" applyFill="1" applyBorder="1" applyAlignment="1">
      <alignment wrapText="1"/>
    </xf>
    <xf numFmtId="0" fontId="1" fillId="18" borderId="10" xfId="0" applyFont="1" applyFill="1" applyBorder="1" applyAlignment="1">
      <alignment horizontal="center" vertical="center" wrapText="1"/>
    </xf>
    <xf numFmtId="0" fontId="63" fillId="2" borderId="21" xfId="4" applyFill="1" applyBorder="1" applyAlignment="1" applyProtection="1">
      <alignment horizontal="center" vertical="center" wrapText="1"/>
      <protection locked="0"/>
    </xf>
    <xf numFmtId="0" fontId="34" fillId="2" borderId="29" xfId="0" applyFont="1" applyFill="1" applyBorder="1" applyAlignment="1" applyProtection="1">
      <alignment horizontal="left" vertical="center" wrapText="1"/>
      <protection locked="0"/>
    </xf>
    <xf numFmtId="0" fontId="34" fillId="2" borderId="32" xfId="0" applyFont="1" applyFill="1" applyBorder="1" applyAlignment="1" applyProtection="1">
      <alignment horizontal="left" vertical="center" wrapText="1"/>
      <protection locked="0"/>
    </xf>
    <xf numFmtId="0" fontId="34" fillId="2" borderId="57" xfId="0" applyFont="1" applyFill="1" applyBorder="1" applyAlignment="1">
      <alignment horizontal="left" vertical="center" wrapText="1"/>
    </xf>
    <xf numFmtId="44" fontId="2" fillId="2" borderId="41" xfId="1" applyFont="1" applyFill="1" applyBorder="1" applyAlignment="1" applyProtection="1">
      <alignment horizontal="center" vertical="center" wrapText="1"/>
    </xf>
    <xf numFmtId="0" fontId="44" fillId="2" borderId="42" xfId="0" applyFont="1" applyFill="1" applyBorder="1" applyAlignment="1" applyProtection="1">
      <alignment horizontal="center" vertical="center" wrapText="1"/>
      <protection locked="0"/>
    </xf>
    <xf numFmtId="0" fontId="2" fillId="2" borderId="41" xfId="0" applyFont="1" applyFill="1" applyBorder="1" applyAlignment="1">
      <alignment horizontal="center" vertical="center" wrapText="1"/>
    </xf>
    <xf numFmtId="0" fontId="44" fillId="2" borderId="27" xfId="0" applyFont="1" applyFill="1" applyBorder="1" applyAlignment="1" applyProtection="1">
      <alignment horizontal="center" vertical="center" wrapText="1"/>
      <protection locked="0"/>
    </xf>
    <xf numFmtId="44" fontId="15" fillId="2" borderId="32" xfId="1" applyFont="1" applyFill="1" applyBorder="1" applyAlignment="1" applyProtection="1">
      <alignment horizontal="center" vertical="center" wrapText="1"/>
      <protection locked="0"/>
    </xf>
    <xf numFmtId="0" fontId="23" fillId="0" borderId="0" xfId="8" applyFont="1">
      <alignment horizontal="left" vertical="center" wrapText="1"/>
    </xf>
    <xf numFmtId="0" fontId="64" fillId="18" borderId="106" xfId="4" applyFont="1" applyFill="1" applyBorder="1" applyAlignment="1" applyProtection="1">
      <alignment horizontal="center" vertical="center"/>
      <protection locked="0"/>
    </xf>
    <xf numFmtId="0" fontId="64" fillId="18" borderId="107" xfId="4" applyFont="1" applyFill="1" applyBorder="1" applyAlignment="1" applyProtection="1">
      <alignment horizontal="center" vertical="center"/>
      <protection locked="0"/>
    </xf>
    <xf numFmtId="0" fontId="64" fillId="18" borderId="108" xfId="4" applyFont="1" applyFill="1" applyBorder="1" applyAlignment="1" applyProtection="1">
      <alignment horizontal="center" vertical="center"/>
      <protection locked="0"/>
    </xf>
    <xf numFmtId="0" fontId="8" fillId="2" borderId="15" xfId="0" applyFont="1" applyFill="1" applyBorder="1" applyAlignment="1" applyProtection="1">
      <alignment horizontal="left" vertical="center" wrapText="1"/>
      <protection locked="0"/>
    </xf>
    <xf numFmtId="0" fontId="8" fillId="2" borderId="41" xfId="0" applyFont="1" applyFill="1" applyBorder="1" applyAlignment="1" applyProtection="1">
      <alignment horizontal="left" vertical="center" wrapText="1"/>
      <protection locked="0"/>
    </xf>
    <xf numFmtId="0" fontId="8" fillId="2" borderId="16" xfId="0" applyFont="1" applyFill="1" applyBorder="1" applyAlignment="1" applyProtection="1">
      <alignment horizontal="left" vertical="center" wrapText="1"/>
      <protection locked="0"/>
    </xf>
    <xf numFmtId="0" fontId="77" fillId="18" borderId="1" xfId="0" applyFont="1" applyFill="1" applyBorder="1" applyAlignment="1" applyProtection="1">
      <alignment vertical="center"/>
      <protection locked="0"/>
    </xf>
    <xf numFmtId="0" fontId="77" fillId="18" borderId="40" xfId="0" applyFont="1" applyFill="1" applyBorder="1" applyAlignment="1" applyProtection="1">
      <alignment vertical="center"/>
      <protection locked="0"/>
    </xf>
    <xf numFmtId="0" fontId="77" fillId="18" borderId="2" xfId="0" applyFont="1" applyFill="1" applyBorder="1" applyAlignment="1" applyProtection="1">
      <alignment vertical="center"/>
      <protection locked="0"/>
    </xf>
    <xf numFmtId="0" fontId="12" fillId="2" borderId="13" xfId="0" applyFont="1" applyFill="1" applyBorder="1" applyAlignment="1" applyProtection="1">
      <alignment vertical="center"/>
      <protection locked="0"/>
    </xf>
    <xf numFmtId="0" fontId="12" fillId="2" borderId="46" xfId="0" applyFont="1" applyFill="1" applyBorder="1" applyAlignment="1" applyProtection="1">
      <alignment vertical="center"/>
      <protection locked="0"/>
    </xf>
    <xf numFmtId="0" fontId="12" fillId="2" borderId="14" xfId="0" applyFont="1" applyFill="1" applyBorder="1" applyAlignment="1" applyProtection="1">
      <alignment vertical="center"/>
      <protection locked="0"/>
    </xf>
    <xf numFmtId="0" fontId="16" fillId="2" borderId="13" xfId="0" applyFont="1" applyFill="1" applyBorder="1" applyAlignment="1" applyProtection="1">
      <alignment horizontal="left" vertical="center" indent="1"/>
      <protection locked="0"/>
    </xf>
    <xf numFmtId="0" fontId="16" fillId="2" borderId="30" xfId="0" applyFont="1" applyFill="1" applyBorder="1" applyAlignment="1" applyProtection="1">
      <alignment horizontal="left" vertical="center" indent="1"/>
      <protection locked="0"/>
    </xf>
    <xf numFmtId="0" fontId="16" fillId="2" borderId="14" xfId="0" applyFont="1" applyFill="1" applyBorder="1" applyAlignment="1" applyProtection="1">
      <alignment horizontal="left" vertical="center" indent="1"/>
      <protection locked="0"/>
    </xf>
    <xf numFmtId="0" fontId="16" fillId="2" borderId="17" xfId="0" applyFont="1" applyFill="1" applyBorder="1" applyAlignment="1" applyProtection="1">
      <alignment horizontal="left" vertical="center" wrapText="1" indent="1"/>
      <protection locked="0"/>
    </xf>
    <xf numFmtId="0" fontId="16" fillId="2" borderId="35" xfId="0" applyFont="1" applyFill="1" applyBorder="1" applyAlignment="1" applyProtection="1">
      <alignment horizontal="left" vertical="center" wrapText="1" indent="1"/>
      <protection locked="0"/>
    </xf>
    <xf numFmtId="0" fontId="16" fillId="2" borderId="18" xfId="0" applyFont="1" applyFill="1" applyBorder="1" applyAlignment="1" applyProtection="1">
      <alignment horizontal="left" vertical="center" wrapText="1" indent="1"/>
      <protection locked="0"/>
    </xf>
    <xf numFmtId="0" fontId="77" fillId="18" borderId="0" xfId="0" applyFont="1" applyFill="1" applyAlignment="1" applyProtection="1">
      <alignment vertical="center"/>
      <protection locked="0"/>
    </xf>
    <xf numFmtId="0" fontId="77" fillId="18" borderId="9" xfId="0" applyFont="1" applyFill="1" applyBorder="1" applyAlignment="1" applyProtection="1">
      <alignment vertical="center"/>
      <protection locked="0"/>
    </xf>
    <xf numFmtId="0" fontId="9" fillId="3" borderId="5" xfId="0" applyFont="1" applyFill="1" applyBorder="1" applyAlignment="1" applyProtection="1">
      <alignment horizontal="center" vertical="center" wrapText="1"/>
      <protection locked="0"/>
    </xf>
    <xf numFmtId="0" fontId="9" fillId="3" borderId="6" xfId="0" applyFont="1" applyFill="1" applyBorder="1" applyAlignment="1" applyProtection="1">
      <alignment horizontal="center" vertical="center" wrapText="1"/>
      <protection locked="0"/>
    </xf>
    <xf numFmtId="0" fontId="9" fillId="3" borderId="7" xfId="0" applyFont="1" applyFill="1" applyBorder="1" applyAlignment="1" applyProtection="1">
      <alignment horizontal="center" vertical="center" wrapText="1"/>
      <protection locked="0"/>
    </xf>
    <xf numFmtId="0" fontId="9" fillId="3" borderId="3" xfId="0" applyFont="1" applyFill="1" applyBorder="1" applyAlignment="1" applyProtection="1">
      <alignment horizontal="center" vertical="center"/>
      <protection locked="0"/>
    </xf>
    <xf numFmtId="0" fontId="9" fillId="3" borderId="28" xfId="0" applyFont="1" applyFill="1" applyBorder="1" applyAlignment="1" applyProtection="1">
      <alignment horizontal="center" vertical="center"/>
      <protection locked="0"/>
    </xf>
    <xf numFmtId="0" fontId="9" fillId="3" borderId="4" xfId="0" applyFont="1" applyFill="1" applyBorder="1" applyAlignment="1" applyProtection="1">
      <alignment horizontal="center" vertical="center"/>
      <protection locked="0"/>
    </xf>
    <xf numFmtId="0" fontId="8" fillId="0" borderId="53" xfId="0" applyFont="1" applyBorder="1" applyAlignment="1" applyProtection="1">
      <alignment horizontal="center" vertical="center" wrapText="1"/>
      <protection locked="0"/>
    </xf>
    <xf numFmtId="0" fontId="8" fillId="0" borderId="31" xfId="0" applyFont="1" applyBorder="1" applyAlignment="1" applyProtection="1">
      <alignment horizontal="center" vertical="center" wrapText="1"/>
      <protection locked="0"/>
    </xf>
    <xf numFmtId="0" fontId="2" fillId="3" borderId="12" xfId="0" applyFont="1" applyFill="1" applyBorder="1" applyAlignment="1">
      <alignment horizontal="justify" vertical="top" wrapText="1"/>
    </xf>
    <xf numFmtId="0" fontId="2" fillId="3" borderId="11" xfId="0" applyFont="1" applyFill="1" applyBorder="1" applyAlignment="1">
      <alignment horizontal="justify" vertical="top" wrapText="1"/>
    </xf>
    <xf numFmtId="0" fontId="7" fillId="2" borderId="58" xfId="0" applyFont="1" applyFill="1" applyBorder="1" applyAlignment="1" applyProtection="1">
      <alignment horizontal="left" vertical="center" wrapText="1"/>
      <protection locked="0"/>
    </xf>
    <xf numFmtId="0" fontId="7" fillId="2" borderId="54" xfId="0" applyFont="1" applyFill="1" applyBorder="1" applyAlignment="1" applyProtection="1">
      <alignment horizontal="left" vertical="center" wrapText="1"/>
      <protection locked="0"/>
    </xf>
    <xf numFmtId="0" fontId="7" fillId="2" borderId="65" xfId="0" applyFont="1" applyFill="1" applyBorder="1" applyAlignment="1" applyProtection="1">
      <alignment horizontal="left" vertical="center" wrapText="1"/>
      <protection locked="0"/>
    </xf>
    <xf numFmtId="0" fontId="7" fillId="2" borderId="55" xfId="0" applyFont="1" applyFill="1" applyBorder="1" applyAlignment="1" applyProtection="1">
      <alignment horizontal="left" vertical="center" wrapText="1"/>
      <protection locked="0"/>
    </xf>
    <xf numFmtId="14" fontId="7" fillId="18" borderId="5" xfId="0" applyNumberFormat="1" applyFont="1" applyFill="1" applyBorder="1" applyAlignment="1" applyProtection="1">
      <alignment horizontal="center" vertical="center" wrapText="1"/>
      <protection locked="0"/>
    </xf>
    <xf numFmtId="0" fontId="7" fillId="18" borderId="7"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left" vertical="center" wrapText="1"/>
      <protection locked="0"/>
    </xf>
    <xf numFmtId="0" fontId="7" fillId="2" borderId="31" xfId="0" applyFont="1" applyFill="1" applyBorder="1" applyAlignment="1" applyProtection="1">
      <alignment horizontal="left" vertical="center" wrapText="1"/>
      <protection locked="0"/>
    </xf>
    <xf numFmtId="0" fontId="8" fillId="3" borderId="10" xfId="0" applyFont="1" applyFill="1" applyBorder="1" applyAlignment="1">
      <alignment horizontal="justify" vertical="top" wrapText="1"/>
    </xf>
    <xf numFmtId="0" fontId="8" fillId="3" borderId="12" xfId="0" applyFont="1" applyFill="1" applyBorder="1" applyAlignment="1">
      <alignment horizontal="justify" vertical="top" wrapText="1"/>
    </xf>
    <xf numFmtId="0" fontId="8" fillId="3" borderId="11" xfId="0" applyFont="1" applyFill="1" applyBorder="1" applyAlignment="1">
      <alignment horizontal="justify" vertical="top" wrapText="1"/>
    </xf>
    <xf numFmtId="0" fontId="64" fillId="18" borderId="5" xfId="4" applyFont="1" applyFill="1" applyBorder="1" applyAlignment="1">
      <alignment horizontal="center" vertical="center"/>
    </xf>
    <xf numFmtId="0" fontId="64" fillId="18" borderId="7" xfId="4" applyFont="1" applyFill="1" applyBorder="1" applyAlignment="1">
      <alignment horizontal="center" vertical="center"/>
    </xf>
    <xf numFmtId="0" fontId="8" fillId="2" borderId="15" xfId="0" applyFont="1" applyFill="1" applyBorder="1" applyAlignment="1">
      <alignment horizontal="justify" vertical="center"/>
    </xf>
    <xf numFmtId="0" fontId="8" fillId="2" borderId="16" xfId="0" applyFont="1" applyFill="1" applyBorder="1" applyAlignment="1">
      <alignment horizontal="justify" vertical="center"/>
    </xf>
    <xf numFmtId="0" fontId="8" fillId="2" borderId="17" xfId="0" applyFont="1" applyFill="1" applyBorder="1" applyAlignment="1">
      <alignment horizontal="justify" vertical="center"/>
    </xf>
    <xf numFmtId="0" fontId="8" fillId="2" borderId="18" xfId="0" applyFont="1" applyFill="1" applyBorder="1" applyAlignment="1">
      <alignment horizontal="justify" vertical="center"/>
    </xf>
    <xf numFmtId="0" fontId="77" fillId="18" borderId="3" xfId="0" applyFont="1" applyFill="1" applyBorder="1" applyAlignment="1">
      <alignment horizontal="center" vertical="center" wrapText="1"/>
    </xf>
    <xf numFmtId="0" fontId="77" fillId="18" borderId="4" xfId="0" applyFont="1" applyFill="1" applyBorder="1" applyAlignment="1">
      <alignment horizontal="center" vertical="center" wrapText="1"/>
    </xf>
    <xf numFmtId="0" fontId="50" fillId="3" borderId="5" xfId="0" applyFont="1" applyFill="1" applyBorder="1" applyAlignment="1">
      <alignment horizontal="left" vertical="center" wrapText="1"/>
    </xf>
    <xf numFmtId="0" fontId="50" fillId="3" borderId="7" xfId="0" applyFont="1" applyFill="1" applyBorder="1" applyAlignment="1">
      <alignment horizontal="left" vertical="center" wrapText="1"/>
    </xf>
    <xf numFmtId="0" fontId="8" fillId="2" borderId="13" xfId="0" applyFont="1" applyFill="1" applyBorder="1" applyAlignment="1">
      <alignment horizontal="justify" vertical="center"/>
    </xf>
    <xf numFmtId="0" fontId="8" fillId="2" borderId="14" xfId="0" applyFont="1" applyFill="1" applyBorder="1" applyAlignment="1">
      <alignment horizontal="justify" vertical="center"/>
    </xf>
    <xf numFmtId="0" fontId="8" fillId="2" borderId="15"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9" fillId="3" borderId="5"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5"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64" fillId="18" borderId="5" xfId="4" applyFont="1" applyFill="1" applyBorder="1" applyAlignment="1" applyProtection="1">
      <alignment horizontal="center" vertical="center" wrapText="1"/>
    </xf>
    <xf numFmtId="0" fontId="64" fillId="18" borderId="7" xfId="4" applyFont="1" applyFill="1" applyBorder="1" applyAlignment="1" applyProtection="1">
      <alignment horizontal="center" vertical="center" wrapText="1"/>
    </xf>
    <xf numFmtId="0" fontId="7" fillId="18" borderId="5"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left" vertical="center" wrapText="1"/>
      <protection locked="0"/>
    </xf>
    <xf numFmtId="0" fontId="7" fillId="2" borderId="14" xfId="0" applyFont="1" applyFill="1" applyBorder="1" applyAlignment="1" applyProtection="1">
      <alignment horizontal="left" vertical="center" wrapText="1"/>
      <protection locked="0"/>
    </xf>
    <xf numFmtId="0" fontId="50" fillId="18" borderId="5" xfId="0" applyFont="1" applyFill="1" applyBorder="1" applyAlignment="1" applyProtection="1">
      <alignment vertical="center" wrapText="1"/>
      <protection locked="0"/>
    </xf>
    <xf numFmtId="0" fontId="50" fillId="18" borderId="7" xfId="0" applyFont="1" applyFill="1" applyBorder="1" applyAlignment="1" applyProtection="1">
      <alignment vertical="center" wrapText="1"/>
      <protection locked="0"/>
    </xf>
    <xf numFmtId="0" fontId="7" fillId="2" borderId="17" xfId="0" applyFont="1" applyFill="1" applyBorder="1" applyAlignment="1" applyProtection="1">
      <alignment horizontal="left" vertical="center" wrapText="1"/>
      <protection locked="0"/>
    </xf>
    <xf numFmtId="0" fontId="7" fillId="2" borderId="18" xfId="0" applyFont="1" applyFill="1" applyBorder="1" applyAlignment="1" applyProtection="1">
      <alignment horizontal="left" vertical="center" wrapText="1"/>
      <protection locked="0"/>
    </xf>
    <xf numFmtId="0" fontId="52" fillId="3" borderId="3" xfId="0" applyFont="1" applyFill="1" applyBorder="1" applyAlignment="1" applyProtection="1">
      <alignment vertical="center" wrapText="1"/>
      <protection locked="0"/>
    </xf>
    <xf numFmtId="0" fontId="52" fillId="3" borderId="4" xfId="0" applyFont="1" applyFill="1" applyBorder="1" applyAlignment="1" applyProtection="1">
      <alignment vertical="center" wrapText="1"/>
      <protection locked="0"/>
    </xf>
    <xf numFmtId="0" fontId="7" fillId="2" borderId="15" xfId="0" applyFont="1" applyFill="1" applyBorder="1" applyAlignment="1" applyProtection="1">
      <alignment horizontal="left" vertical="center" wrapText="1"/>
      <protection locked="0"/>
    </xf>
    <xf numFmtId="0" fontId="7" fillId="2" borderId="16" xfId="0" applyFont="1" applyFill="1" applyBorder="1" applyAlignment="1" applyProtection="1">
      <alignment horizontal="left" vertical="center" wrapText="1"/>
      <protection locked="0"/>
    </xf>
    <xf numFmtId="0" fontId="2" fillId="3" borderId="10" xfId="0" applyFont="1" applyFill="1" applyBorder="1" applyAlignment="1">
      <alignment horizontal="justify" vertical="top" wrapText="1"/>
    </xf>
    <xf numFmtId="0" fontId="2" fillId="3" borderId="116" xfId="0" applyFont="1" applyFill="1" applyBorder="1" applyAlignment="1">
      <alignment horizontal="justify" vertical="top" wrapText="1"/>
    </xf>
    <xf numFmtId="0" fontId="2" fillId="3" borderId="117" xfId="0" applyFont="1" applyFill="1" applyBorder="1" applyAlignment="1">
      <alignment horizontal="justify" vertical="top" wrapText="1"/>
    </xf>
    <xf numFmtId="0" fontId="2" fillId="3" borderId="118" xfId="0" applyFont="1" applyFill="1" applyBorder="1" applyAlignment="1">
      <alignment horizontal="justify" vertical="top" wrapText="1"/>
    </xf>
    <xf numFmtId="0" fontId="52" fillId="3" borderId="1" xfId="0" applyFont="1" applyFill="1" applyBorder="1" applyAlignment="1" applyProtection="1">
      <alignment horizontal="left" vertical="center" wrapText="1"/>
      <protection locked="0"/>
    </xf>
    <xf numFmtId="0" fontId="52" fillId="3" borderId="2" xfId="0" applyFont="1" applyFill="1" applyBorder="1" applyAlignment="1" applyProtection="1">
      <alignment horizontal="left" vertical="center" wrapText="1"/>
      <protection locked="0"/>
    </xf>
    <xf numFmtId="0" fontId="7" fillId="18" borderId="5" xfId="0" applyFont="1" applyFill="1" applyBorder="1" applyAlignment="1" applyProtection="1">
      <alignment horizontal="center" vertical="center"/>
      <protection locked="0"/>
    </xf>
    <xf numFmtId="0" fontId="7" fillId="18" borderId="7" xfId="0" applyFont="1" applyFill="1" applyBorder="1" applyAlignment="1" applyProtection="1">
      <alignment horizontal="center" vertical="center"/>
      <protection locked="0"/>
    </xf>
    <xf numFmtId="0" fontId="52" fillId="3" borderId="5" xfId="0" applyFont="1" applyFill="1" applyBorder="1" applyAlignment="1" applyProtection="1">
      <alignment vertical="center" wrapText="1"/>
      <protection locked="0"/>
    </xf>
    <xf numFmtId="0" fontId="52" fillId="3" borderId="7" xfId="0" applyFont="1" applyFill="1" applyBorder="1" applyAlignment="1" applyProtection="1">
      <alignment vertical="center" wrapText="1"/>
      <protection locked="0"/>
    </xf>
    <xf numFmtId="0" fontId="77" fillId="20" borderId="5" xfId="0" applyFont="1" applyFill="1" applyBorder="1" applyAlignment="1">
      <alignment horizontal="center" vertical="center"/>
    </xf>
    <xf numFmtId="0" fontId="77" fillId="20" borderId="39" xfId="0" applyFont="1" applyFill="1" applyBorder="1" applyAlignment="1">
      <alignment horizontal="center" vertical="center"/>
    </xf>
    <xf numFmtId="0" fontId="52" fillId="3" borderId="1" xfId="0" applyFont="1" applyFill="1" applyBorder="1" applyAlignment="1">
      <alignment horizontal="left" vertical="center" wrapText="1"/>
    </xf>
    <xf numFmtId="0" fontId="52" fillId="3" borderId="115" xfId="0" applyFont="1" applyFill="1" applyBorder="1" applyAlignment="1">
      <alignment horizontal="left" vertical="center" wrapText="1"/>
    </xf>
    <xf numFmtId="0" fontId="64" fillId="18" borderId="29" xfId="4" applyFont="1" applyFill="1" applyBorder="1" applyAlignment="1" applyProtection="1">
      <alignment horizontal="center" vertical="center" wrapText="1"/>
    </xf>
    <xf numFmtId="0" fontId="64" fillId="18" borderId="31" xfId="4" applyFont="1" applyFill="1" applyBorder="1" applyAlignment="1" applyProtection="1">
      <alignment horizontal="center" vertical="center" wrapText="1"/>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64" fillId="18" borderId="6" xfId="4" applyFont="1" applyFill="1" applyBorder="1" applyAlignment="1">
      <alignment horizontal="center" vertical="center"/>
    </xf>
    <xf numFmtId="0" fontId="9" fillId="3" borderId="6" xfId="0" applyFont="1" applyFill="1" applyBorder="1" applyAlignment="1">
      <alignment horizontal="center" vertical="center"/>
    </xf>
    <xf numFmtId="0" fontId="9" fillId="3" borderId="6" xfId="0" applyFont="1" applyFill="1" applyBorder="1" applyAlignment="1">
      <alignment horizontal="center" vertical="center" wrapText="1"/>
    </xf>
    <xf numFmtId="0" fontId="78" fillId="2" borderId="23" xfId="0" applyFont="1" applyFill="1" applyBorder="1" applyAlignment="1">
      <alignment horizontal="center" vertical="center"/>
    </xf>
    <xf numFmtId="0" fontId="78" fillId="2" borderId="0" xfId="0" applyFont="1" applyFill="1" applyAlignment="1">
      <alignment horizontal="center" vertical="center"/>
    </xf>
    <xf numFmtId="0" fontId="78" fillId="2" borderId="9" xfId="0" applyFont="1" applyFill="1" applyBorder="1" applyAlignment="1">
      <alignment horizontal="center" vertical="center"/>
    </xf>
    <xf numFmtId="0" fontId="47" fillId="0" borderId="5" xfId="0" applyFont="1" applyBorder="1" applyAlignment="1" applyProtection="1">
      <alignment vertical="center" wrapText="1"/>
      <protection locked="0"/>
    </xf>
    <xf numFmtId="0" fontId="47" fillId="0" borderId="6" xfId="0" applyFont="1" applyBorder="1" applyAlignment="1" applyProtection="1">
      <alignment vertical="center" wrapText="1"/>
      <protection locked="0"/>
    </xf>
    <xf numFmtId="0" fontId="47" fillId="0" borderId="7" xfId="0" applyFont="1" applyBorder="1" applyAlignment="1" applyProtection="1">
      <alignment vertical="center" wrapText="1"/>
      <protection locked="0"/>
    </xf>
    <xf numFmtId="0" fontId="2" fillId="18" borderId="5" xfId="0" applyFont="1" applyFill="1" applyBorder="1" applyAlignment="1">
      <alignment vertical="center" wrapText="1"/>
    </xf>
    <xf numFmtId="0" fontId="2" fillId="18" borderId="6" xfId="0" applyFont="1" applyFill="1" applyBorder="1" applyAlignment="1">
      <alignment vertical="center" wrapText="1"/>
    </xf>
    <xf numFmtId="0" fontId="2" fillId="18" borderId="7" xfId="0" applyFont="1" applyFill="1" applyBorder="1" applyAlignment="1">
      <alignment vertical="center" wrapText="1"/>
    </xf>
    <xf numFmtId="0" fontId="2" fillId="18" borderId="5" xfId="0" applyFont="1" applyFill="1" applyBorder="1"/>
    <xf numFmtId="0" fontId="2" fillId="18" borderId="7" xfId="0" applyFont="1" applyFill="1" applyBorder="1"/>
    <xf numFmtId="0" fontId="16" fillId="18" borderId="5" xfId="0" applyFont="1" applyFill="1" applyBorder="1" applyAlignment="1">
      <alignment horizontal="left" vertical="center" wrapText="1"/>
    </xf>
    <xf numFmtId="0" fontId="16" fillId="18" borderId="6" xfId="0" applyFont="1" applyFill="1" applyBorder="1" applyAlignment="1">
      <alignment horizontal="left" vertical="center" wrapText="1"/>
    </xf>
    <xf numFmtId="0" fontId="16" fillId="18" borderId="7" xfId="0" applyFont="1" applyFill="1" applyBorder="1" applyAlignment="1">
      <alignment horizontal="left" vertical="center" wrapText="1"/>
    </xf>
    <xf numFmtId="0" fontId="16" fillId="18" borderId="5" xfId="0" applyFont="1" applyFill="1" applyBorder="1" applyAlignment="1" applyProtection="1">
      <alignment horizontal="center" vertical="center" wrapText="1"/>
      <protection locked="0"/>
    </xf>
    <xf numFmtId="0" fontId="16" fillId="18" borderId="7" xfId="0" applyFont="1" applyFill="1" applyBorder="1" applyAlignment="1" applyProtection="1">
      <alignment horizontal="center" vertical="center" wrapText="1"/>
      <protection locked="0"/>
    </xf>
    <xf numFmtId="0" fontId="14" fillId="3" borderId="5" xfId="0" applyFont="1" applyFill="1" applyBorder="1" applyAlignment="1" applyProtection="1">
      <alignment horizontal="left" vertical="center" wrapText="1"/>
      <protection locked="0"/>
    </xf>
    <xf numFmtId="0" fontId="14" fillId="3" borderId="7" xfId="0" applyFont="1" applyFill="1" applyBorder="1" applyAlignment="1" applyProtection="1">
      <alignment horizontal="left" vertical="center" wrapText="1"/>
      <protection locked="0"/>
    </xf>
    <xf numFmtId="0" fontId="18" fillId="0" borderId="5" xfId="0" applyFont="1" applyBorder="1" applyAlignment="1" applyProtection="1">
      <alignment horizontal="center" vertical="center" wrapText="1"/>
      <protection locked="0"/>
    </xf>
    <xf numFmtId="0" fontId="18" fillId="0" borderId="6" xfId="0" applyFont="1" applyBorder="1" applyAlignment="1" applyProtection="1">
      <alignment horizontal="center" vertical="center" wrapText="1"/>
      <protection locked="0"/>
    </xf>
    <xf numFmtId="0" fontId="18" fillId="0" borderId="7" xfId="0" applyFont="1" applyBorder="1" applyAlignment="1" applyProtection="1">
      <alignment horizontal="center" vertical="center" wrapText="1"/>
      <protection locked="0"/>
    </xf>
    <xf numFmtId="0" fontId="59" fillId="18" borderId="5" xfId="0" applyFont="1" applyFill="1" applyBorder="1" applyAlignment="1">
      <alignment horizontal="justify" vertical="center"/>
    </xf>
    <xf numFmtId="0" fontId="59" fillId="18" borderId="6" xfId="0" applyFont="1" applyFill="1" applyBorder="1" applyAlignment="1">
      <alignment horizontal="justify" vertical="center"/>
    </xf>
    <xf numFmtId="0" fontId="59" fillId="18" borderId="7" xfId="0" applyFont="1" applyFill="1" applyBorder="1" applyAlignment="1">
      <alignment horizontal="justify" vertical="center"/>
    </xf>
    <xf numFmtId="0" fontId="3" fillId="18" borderId="5" xfId="0" applyFont="1" applyFill="1" applyBorder="1" applyAlignment="1">
      <alignment horizontal="right" vertical="center" wrapText="1"/>
    </xf>
    <xf numFmtId="0" fontId="3" fillId="18" borderId="6" xfId="0" applyFont="1" applyFill="1" applyBorder="1" applyAlignment="1">
      <alignment horizontal="right" vertical="center" wrapText="1"/>
    </xf>
    <xf numFmtId="0" fontId="3" fillId="18" borderId="7" xfId="0" applyFont="1" applyFill="1" applyBorder="1" applyAlignment="1">
      <alignment horizontal="right" vertical="center" wrapText="1"/>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2" fillId="3" borderId="10"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3" borderId="11" xfId="0" applyFont="1" applyFill="1" applyBorder="1" applyAlignment="1">
      <alignment horizontal="left" vertical="top" wrapText="1"/>
    </xf>
    <xf numFmtId="0" fontId="3" fillId="18" borderId="3" xfId="0" applyFont="1" applyFill="1" applyBorder="1" applyAlignment="1">
      <alignment horizontal="right" vertical="center" wrapText="1"/>
    </xf>
    <xf numFmtId="0" fontId="3" fillId="18" borderId="28" xfId="0" applyFont="1" applyFill="1" applyBorder="1" applyAlignment="1">
      <alignment horizontal="right" vertical="center" wrapText="1"/>
    </xf>
    <xf numFmtId="0" fontId="3" fillId="18" borderId="4" xfId="0" applyFont="1" applyFill="1" applyBorder="1" applyAlignment="1">
      <alignment horizontal="right" vertical="center" wrapText="1"/>
    </xf>
    <xf numFmtId="0" fontId="14" fillId="3" borderId="5" xfId="0" applyFont="1" applyFill="1" applyBorder="1" applyAlignment="1">
      <alignment horizontal="left" vertical="center" wrapText="1"/>
    </xf>
    <xf numFmtId="0" fontId="14" fillId="3" borderId="7" xfId="0" applyFont="1" applyFill="1" applyBorder="1" applyAlignment="1">
      <alignment horizontal="left" vertical="center" wrapText="1"/>
    </xf>
    <xf numFmtId="0" fontId="64" fillId="18" borderId="5" xfId="4" applyFont="1" applyFill="1" applyBorder="1" applyAlignment="1" applyProtection="1">
      <alignment horizontal="center" vertical="center"/>
    </xf>
    <xf numFmtId="0" fontId="64" fillId="18" borderId="6" xfId="4" applyFont="1" applyFill="1" applyBorder="1" applyAlignment="1" applyProtection="1">
      <alignment horizontal="center" vertical="center"/>
    </xf>
    <xf numFmtId="0" fontId="64" fillId="18" borderId="7" xfId="4" applyFont="1" applyFill="1" applyBorder="1" applyAlignment="1" applyProtection="1">
      <alignment horizontal="center" vertical="center"/>
    </xf>
    <xf numFmtId="0" fontId="24" fillId="2" borderId="23" xfId="0" applyFont="1" applyFill="1" applyBorder="1" applyAlignment="1">
      <alignment horizontal="center" vertical="center"/>
    </xf>
    <xf numFmtId="0" fontId="24" fillId="2" borderId="0" xfId="0" applyFont="1" applyFill="1" applyAlignment="1">
      <alignment horizontal="center" vertical="center"/>
    </xf>
    <xf numFmtId="0" fontId="24" fillId="2" borderId="9" xfId="0" applyFont="1" applyFill="1" applyBorder="1" applyAlignment="1">
      <alignment horizontal="center" vertical="center"/>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23" fillId="18" borderId="5" xfId="0" applyFont="1" applyFill="1" applyBorder="1" applyAlignment="1">
      <alignment horizontal="left" vertical="center" wrapText="1"/>
    </xf>
    <xf numFmtId="0" fontId="23" fillId="18" borderId="6" xfId="0" applyFont="1" applyFill="1" applyBorder="1" applyAlignment="1">
      <alignment horizontal="left" vertical="center" wrapText="1"/>
    </xf>
    <xf numFmtId="0" fontId="23" fillId="18" borderId="7" xfId="0" applyFont="1" applyFill="1" applyBorder="1" applyAlignment="1">
      <alignment horizontal="left" vertical="center" wrapText="1"/>
    </xf>
    <xf numFmtId="0" fontId="23" fillId="18" borderId="5" xfId="0" applyFont="1" applyFill="1" applyBorder="1" applyAlignment="1">
      <alignment horizontal="center" vertical="center" wrapText="1"/>
    </xf>
    <xf numFmtId="0" fontId="23" fillId="18" borderId="7" xfId="0" applyFont="1" applyFill="1" applyBorder="1" applyAlignment="1">
      <alignment horizontal="center" vertical="center" wrapText="1"/>
    </xf>
    <xf numFmtId="0" fontId="2" fillId="0" borderId="34" xfId="0" applyFont="1" applyBorder="1" applyAlignment="1" applyProtection="1">
      <alignment horizontal="left" vertical="top" wrapText="1"/>
      <protection locked="0"/>
    </xf>
    <xf numFmtId="0" fontId="2" fillId="0" borderId="88" xfId="0" applyFont="1" applyBorder="1" applyAlignment="1" applyProtection="1">
      <alignment horizontal="left" vertical="top" wrapText="1"/>
      <protection locked="0"/>
    </xf>
    <xf numFmtId="0" fontId="15" fillId="0" borderId="32" xfId="0" applyFont="1" applyBorder="1" applyAlignment="1" applyProtection="1">
      <alignment horizontal="left" vertical="top" wrapText="1"/>
      <protection locked="0"/>
    </xf>
    <xf numFmtId="0" fontId="15" fillId="0" borderId="87" xfId="0" applyFont="1" applyBorder="1" applyAlignment="1" applyProtection="1">
      <alignment horizontal="left" vertical="top" wrapText="1"/>
      <protection locked="0"/>
    </xf>
    <xf numFmtId="0" fontId="23" fillId="0" borderId="32" xfId="0" applyFont="1" applyBorder="1" applyAlignment="1" applyProtection="1">
      <alignment horizontal="left" vertical="top" wrapText="1"/>
      <protection locked="0"/>
    </xf>
    <xf numFmtId="0" fontId="23" fillId="0" borderId="87" xfId="0" applyFont="1" applyBorder="1" applyAlignment="1" applyProtection="1">
      <alignment horizontal="left" vertical="top" wrapText="1"/>
      <protection locked="0"/>
    </xf>
    <xf numFmtId="0" fontId="2" fillId="18" borderId="5" xfId="0" applyFont="1" applyFill="1" applyBorder="1" applyAlignment="1">
      <alignment horizontal="center" vertical="center"/>
    </xf>
    <xf numFmtId="0" fontId="2" fillId="18" borderId="7" xfId="0" applyFont="1" applyFill="1" applyBorder="1" applyAlignment="1">
      <alignment horizontal="center" vertical="center"/>
    </xf>
    <xf numFmtId="14" fontId="2" fillId="18" borderId="5" xfId="0" applyNumberFormat="1" applyFont="1" applyFill="1" applyBorder="1" applyAlignment="1" applyProtection="1">
      <alignment horizontal="center" vertical="center"/>
      <protection locked="0"/>
    </xf>
    <xf numFmtId="0" fontId="2" fillId="18" borderId="6" xfId="0" applyFont="1" applyFill="1" applyBorder="1" applyAlignment="1" applyProtection="1">
      <alignment horizontal="center" vertical="center"/>
      <protection locked="0"/>
    </xf>
    <xf numFmtId="0" fontId="2" fillId="18" borderId="7" xfId="0" applyFont="1" applyFill="1" applyBorder="1" applyAlignment="1" applyProtection="1">
      <alignment horizontal="center" vertical="center"/>
      <protection locked="0"/>
    </xf>
    <xf numFmtId="0" fontId="3" fillId="3" borderId="63" xfId="0" applyFont="1" applyFill="1" applyBorder="1" applyAlignment="1">
      <alignment horizontal="right" vertical="top"/>
    </xf>
    <xf numFmtId="0" fontId="3" fillId="3" borderId="48" xfId="0" applyFont="1" applyFill="1" applyBorder="1" applyAlignment="1">
      <alignment horizontal="right" vertical="top"/>
    </xf>
    <xf numFmtId="0" fontId="79" fillId="18" borderId="5" xfId="0" applyFont="1" applyFill="1" applyBorder="1" applyAlignment="1">
      <alignment vertical="center" wrapText="1"/>
    </xf>
    <xf numFmtId="0" fontId="79" fillId="18" borderId="7" xfId="0" applyFont="1" applyFill="1" applyBorder="1" applyAlignment="1">
      <alignment vertical="center" wrapText="1"/>
    </xf>
    <xf numFmtId="0" fontId="3" fillId="3" borderId="5" xfId="0" applyFont="1" applyFill="1" applyBorder="1" applyAlignment="1">
      <alignment horizontal="center" vertical="center" wrapText="1"/>
    </xf>
    <xf numFmtId="0" fontId="3" fillId="3" borderId="39" xfId="0" applyFont="1" applyFill="1" applyBorder="1" applyAlignment="1">
      <alignment horizontal="center" vertical="center" wrapText="1"/>
    </xf>
    <xf numFmtId="0" fontId="3" fillId="18" borderId="5" xfId="0" applyFont="1" applyFill="1" applyBorder="1" applyAlignment="1">
      <alignment horizontal="center" wrapText="1"/>
    </xf>
    <xf numFmtId="0" fontId="3" fillId="18" borderId="6" xfId="0" applyFont="1" applyFill="1" applyBorder="1" applyAlignment="1">
      <alignment horizontal="center" wrapText="1"/>
    </xf>
    <xf numFmtId="0" fontId="15" fillId="0" borderId="29"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0" borderId="33" xfId="0" applyFont="1" applyBorder="1" applyAlignment="1" applyProtection="1">
      <alignment horizontal="left" vertical="center" wrapText="1"/>
      <protection locked="0"/>
    </xf>
    <xf numFmtId="0" fontId="18" fillId="3" borderId="5" xfId="0" applyFont="1" applyFill="1" applyBorder="1" applyAlignment="1" applyProtection="1">
      <alignment horizontal="center" vertical="center" wrapText="1"/>
      <protection locked="0"/>
    </xf>
    <xf numFmtId="0" fontId="18" fillId="3" borderId="6" xfId="0" applyFont="1" applyFill="1" applyBorder="1" applyAlignment="1" applyProtection="1">
      <alignment horizontal="center" vertical="center" wrapText="1"/>
      <protection locked="0"/>
    </xf>
    <xf numFmtId="0" fontId="18" fillId="3" borderId="7" xfId="0" applyFont="1" applyFill="1" applyBorder="1" applyAlignment="1" applyProtection="1">
      <alignment horizontal="center" vertical="center" wrapText="1"/>
      <protection locked="0"/>
    </xf>
    <xf numFmtId="0" fontId="3" fillId="3" borderId="5" xfId="0" applyFont="1" applyFill="1" applyBorder="1" applyAlignment="1">
      <alignment horizontal="right" vertical="center" wrapText="1"/>
    </xf>
    <xf numFmtId="0" fontId="3" fillId="3" borderId="64" xfId="0" applyFont="1" applyFill="1" applyBorder="1" applyAlignment="1">
      <alignment horizontal="right" vertical="center" wrapText="1"/>
    </xf>
    <xf numFmtId="0" fontId="2" fillId="0" borderId="57" xfId="0" applyFont="1" applyBorder="1" applyAlignment="1" applyProtection="1">
      <alignment horizontal="left" vertical="center" wrapText="1"/>
      <protection locked="0"/>
    </xf>
    <xf numFmtId="0" fontId="2" fillId="0" borderId="60" xfId="0" applyFont="1" applyBorder="1" applyAlignment="1" applyProtection="1">
      <alignment horizontal="left" vertical="center" wrapText="1"/>
      <protection locked="0"/>
    </xf>
    <xf numFmtId="0" fontId="24" fillId="2" borderId="5" xfId="0" applyFont="1" applyFill="1" applyBorder="1" applyAlignment="1">
      <alignment horizontal="center" vertical="center"/>
    </xf>
    <xf numFmtId="0" fontId="24" fillId="2" borderId="6" xfId="0" applyFont="1" applyFill="1" applyBorder="1" applyAlignment="1">
      <alignment horizontal="center" vertical="center"/>
    </xf>
    <xf numFmtId="0" fontId="24" fillId="2" borderId="7" xfId="0" applyFont="1" applyFill="1" applyBorder="1" applyAlignment="1">
      <alignment horizontal="center" vertical="center"/>
    </xf>
    <xf numFmtId="0" fontId="17" fillId="2" borderId="5" xfId="0" applyFont="1" applyFill="1" applyBorder="1" applyAlignment="1" applyProtection="1">
      <alignment horizontal="center" vertical="center" wrapText="1"/>
      <protection locked="0"/>
    </xf>
    <xf numFmtId="0" fontId="17" fillId="2" borderId="40" xfId="0" applyFont="1" applyFill="1" applyBorder="1" applyAlignment="1" applyProtection="1">
      <alignment horizontal="center" vertical="center" wrapText="1"/>
      <protection locked="0"/>
    </xf>
    <xf numFmtId="0" fontId="17" fillId="2" borderId="2" xfId="0" applyFont="1" applyFill="1" applyBorder="1" applyAlignment="1" applyProtection="1">
      <alignment horizontal="center" vertical="center" wrapText="1"/>
      <protection locked="0"/>
    </xf>
    <xf numFmtId="0" fontId="79" fillId="18" borderId="6" xfId="0" applyFont="1" applyFill="1" applyBorder="1" applyAlignment="1">
      <alignment vertical="center" wrapText="1"/>
    </xf>
    <xf numFmtId="0" fontId="3" fillId="3" borderId="5" xfId="0" applyFont="1" applyFill="1" applyBorder="1" applyAlignment="1" applyProtection="1">
      <alignment horizontal="center" vertical="center" wrapText="1"/>
      <protection locked="0"/>
    </xf>
    <xf numFmtId="0" fontId="3" fillId="3" borderId="7" xfId="0" applyFont="1" applyFill="1" applyBorder="1" applyAlignment="1" applyProtection="1">
      <alignment horizontal="center" vertical="center" wrapText="1"/>
      <protection locked="0"/>
    </xf>
    <xf numFmtId="0" fontId="23" fillId="0" borderId="29" xfId="0" applyFont="1" applyBorder="1" applyAlignment="1" applyProtection="1">
      <alignment horizontal="left" vertical="top" wrapText="1"/>
      <protection locked="0"/>
    </xf>
    <xf numFmtId="0" fontId="23" fillId="0" borderId="86"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0" borderId="87" xfId="0" applyFont="1" applyBorder="1" applyAlignment="1" applyProtection="1">
      <alignment horizontal="left" vertical="top" wrapText="1"/>
      <protection locked="0"/>
    </xf>
    <xf numFmtId="0" fontId="64" fillId="18" borderId="1" xfId="4" applyFont="1" applyFill="1" applyBorder="1" applyAlignment="1">
      <alignment horizontal="center" vertical="center"/>
    </xf>
    <xf numFmtId="0" fontId="64" fillId="18" borderId="40" xfId="4" applyFont="1" applyFill="1" applyBorder="1" applyAlignment="1">
      <alignment horizontal="center" vertical="center"/>
    </xf>
    <xf numFmtId="0" fontId="64" fillId="18" borderId="2" xfId="4" applyFont="1" applyFill="1" applyBorder="1" applyAlignment="1">
      <alignment horizontal="center" vertical="center"/>
    </xf>
    <xf numFmtId="0" fontId="9" fillId="3" borderId="106" xfId="0" applyFont="1" applyFill="1" applyBorder="1" applyAlignment="1">
      <alignment horizontal="center" vertical="center" wrapText="1"/>
    </xf>
    <xf numFmtId="0" fontId="9" fillId="3" borderId="107" xfId="0" applyFont="1" applyFill="1" applyBorder="1" applyAlignment="1">
      <alignment horizontal="center" vertical="center" wrapText="1"/>
    </xf>
    <xf numFmtId="0" fontId="9" fillId="3" borderId="108"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47" fillId="0" borderId="1" xfId="0" applyFont="1" applyBorder="1" applyAlignment="1" applyProtection="1">
      <alignment vertical="center" wrapText="1"/>
      <protection locked="0"/>
    </xf>
    <xf numFmtId="0" fontId="47" fillId="0" borderId="40" xfId="0" applyFont="1" applyBorder="1" applyAlignment="1" applyProtection="1">
      <alignment vertical="center" wrapText="1"/>
      <protection locked="0"/>
    </xf>
    <xf numFmtId="0" fontId="47" fillId="0" borderId="2" xfId="0" applyFont="1" applyBorder="1" applyAlignment="1" applyProtection="1">
      <alignment vertical="center" wrapText="1"/>
      <protection locked="0"/>
    </xf>
    <xf numFmtId="0" fontId="22" fillId="2" borderId="106" xfId="0" applyFont="1" applyFill="1" applyBorder="1" applyAlignment="1" applyProtection="1">
      <alignment horizontal="center" vertical="center" wrapText="1"/>
      <protection locked="0"/>
    </xf>
    <xf numFmtId="0" fontId="22" fillId="2" borderId="107" xfId="0" applyFont="1" applyFill="1" applyBorder="1" applyAlignment="1" applyProtection="1">
      <alignment horizontal="center" vertical="center" wrapText="1"/>
      <protection locked="0"/>
    </xf>
    <xf numFmtId="0" fontId="22" fillId="2" borderId="108" xfId="0" applyFont="1" applyFill="1" applyBorder="1" applyAlignment="1" applyProtection="1">
      <alignment horizontal="center" vertical="center" wrapText="1"/>
      <protection locked="0"/>
    </xf>
    <xf numFmtId="0" fontId="3" fillId="18" borderId="5" xfId="0" applyFont="1" applyFill="1" applyBorder="1" applyAlignment="1">
      <alignment horizontal="center" vertical="center"/>
    </xf>
    <xf numFmtId="0" fontId="3" fillId="18" borderId="7" xfId="0" applyFont="1" applyFill="1" applyBorder="1" applyAlignment="1">
      <alignment horizontal="center" vertical="center"/>
    </xf>
    <xf numFmtId="0" fontId="3" fillId="18" borderId="5" xfId="0" applyFont="1" applyFill="1" applyBorder="1" applyAlignment="1" applyProtection="1">
      <alignment horizontal="center" vertical="center"/>
      <protection locked="0"/>
    </xf>
    <xf numFmtId="0" fontId="3" fillId="18" borderId="6" xfId="0" applyFont="1" applyFill="1" applyBorder="1" applyAlignment="1" applyProtection="1">
      <alignment horizontal="center" vertical="center"/>
      <protection locked="0"/>
    </xf>
    <xf numFmtId="0" fontId="3" fillId="18" borderId="7" xfId="0" applyFont="1" applyFill="1" applyBorder="1" applyAlignment="1" applyProtection="1">
      <alignment horizontal="center" vertical="center"/>
      <protection locked="0"/>
    </xf>
    <xf numFmtId="0" fontId="18" fillId="3" borderId="5" xfId="0" applyFont="1" applyFill="1" applyBorder="1" applyAlignment="1" applyProtection="1">
      <alignment horizontal="left" vertical="center" wrapText="1"/>
      <protection locked="0"/>
    </xf>
    <xf numFmtId="0" fontId="18" fillId="3" borderId="6"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59" fillId="18" borderId="106" xfId="0" applyFont="1" applyFill="1" applyBorder="1" applyAlignment="1">
      <alignment vertical="center"/>
    </xf>
    <xf numFmtId="0" fontId="59" fillId="18" borderId="113" xfId="0" applyFont="1" applyFill="1" applyBorder="1" applyAlignment="1">
      <alignment vertical="center"/>
    </xf>
    <xf numFmtId="0" fontId="59" fillId="18" borderId="114" xfId="0" applyFont="1" applyFill="1" applyBorder="1" applyAlignment="1">
      <alignment vertical="center"/>
    </xf>
    <xf numFmtId="0" fontId="3" fillId="3" borderId="1" xfId="0" applyFont="1" applyFill="1" applyBorder="1" applyAlignment="1">
      <alignment horizontal="left" vertical="top" wrapText="1"/>
    </xf>
    <xf numFmtId="0" fontId="3" fillId="3" borderId="40" xfId="0" applyFont="1" applyFill="1" applyBorder="1" applyAlignment="1">
      <alignment horizontal="left" vertical="top" wrapText="1"/>
    </xf>
    <xf numFmtId="0" fontId="3" fillId="3" borderId="2" xfId="0" applyFont="1" applyFill="1" applyBorder="1" applyAlignment="1">
      <alignment horizontal="left" vertical="top" wrapText="1"/>
    </xf>
    <xf numFmtId="0" fontId="3" fillId="3" borderId="23" xfId="0" applyFont="1" applyFill="1" applyBorder="1" applyAlignment="1">
      <alignment horizontal="left" vertical="top" wrapText="1"/>
    </xf>
    <xf numFmtId="0" fontId="3" fillId="3" borderId="0" xfId="0" applyFont="1" applyFill="1" applyAlignment="1">
      <alignment horizontal="left" vertical="top" wrapText="1"/>
    </xf>
    <xf numFmtId="0" fontId="3" fillId="3" borderId="9"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28" xfId="0" applyFont="1" applyFill="1" applyBorder="1" applyAlignment="1">
      <alignment horizontal="left" vertical="top" wrapText="1"/>
    </xf>
    <xf numFmtId="0" fontId="3" fillId="3" borderId="4" xfId="0" applyFont="1" applyFill="1" applyBorder="1" applyAlignment="1">
      <alignment horizontal="left" vertical="top" wrapText="1"/>
    </xf>
    <xf numFmtId="0" fontId="1" fillId="18" borderId="5" xfId="0" applyFont="1" applyFill="1" applyBorder="1" applyAlignment="1">
      <alignment horizontal="center" vertical="center"/>
    </xf>
    <xf numFmtId="0" fontId="1" fillId="18" borderId="6" xfId="0" applyFont="1" applyFill="1" applyBorder="1" applyAlignment="1">
      <alignment horizontal="center" vertical="center"/>
    </xf>
    <xf numFmtId="0" fontId="1" fillId="18" borderId="7" xfId="0" applyFont="1" applyFill="1" applyBorder="1" applyAlignment="1">
      <alignment horizontal="center" vertical="center"/>
    </xf>
    <xf numFmtId="0" fontId="17" fillId="2" borderId="6" xfId="0" applyFont="1" applyFill="1" applyBorder="1" applyAlignment="1" applyProtection="1">
      <alignment horizontal="center" vertical="center" wrapText="1"/>
      <protection locked="0"/>
    </xf>
    <xf numFmtId="0" fontId="17" fillId="2" borderId="7" xfId="0" applyFont="1" applyFill="1" applyBorder="1" applyAlignment="1" applyProtection="1">
      <alignment horizontal="center" vertical="center" wrapText="1"/>
      <protection locked="0"/>
    </xf>
    <xf numFmtId="0" fontId="14" fillId="3" borderId="6" xfId="0" applyFont="1" applyFill="1" applyBorder="1" applyAlignment="1" applyProtection="1">
      <alignment horizontal="left" vertical="center" wrapText="1"/>
      <protection locked="0"/>
    </xf>
    <xf numFmtId="0" fontId="2" fillId="18" borderId="5" xfId="0" applyFont="1" applyFill="1" applyBorder="1" applyAlignment="1" applyProtection="1">
      <alignment horizontal="center" vertical="center"/>
      <protection locked="0"/>
    </xf>
    <xf numFmtId="0" fontId="59" fillId="18" borderId="5" xfId="0" applyFont="1" applyFill="1" applyBorder="1" applyAlignment="1">
      <alignment vertical="center"/>
    </xf>
    <xf numFmtId="0" fontId="59" fillId="18" borderId="7" xfId="0" applyFont="1" applyFill="1" applyBorder="1" applyAlignment="1">
      <alignment vertical="center"/>
    </xf>
    <xf numFmtId="0" fontId="7" fillId="18" borderId="5" xfId="0" applyFont="1" applyFill="1" applyBorder="1" applyAlignment="1">
      <alignment horizontal="right" vertical="center" wrapText="1"/>
    </xf>
    <xf numFmtId="0" fontId="7" fillId="18" borderId="7" xfId="0" applyFont="1" applyFill="1" applyBorder="1" applyAlignment="1">
      <alignment horizontal="right" vertical="center" wrapText="1"/>
    </xf>
    <xf numFmtId="0" fontId="47" fillId="18" borderId="5" xfId="0" applyFont="1" applyFill="1" applyBorder="1" applyAlignment="1">
      <alignment horizontal="center" vertical="center" wrapText="1"/>
    </xf>
    <xf numFmtId="0" fontId="47" fillId="18" borderId="6" xfId="0" applyFont="1" applyFill="1" applyBorder="1" applyAlignment="1">
      <alignment horizontal="center" vertical="center" wrapText="1"/>
    </xf>
    <xf numFmtId="0" fontId="47" fillId="18" borderId="67" xfId="0" applyFont="1" applyFill="1" applyBorder="1" applyAlignment="1">
      <alignment horizontal="center" vertical="center" wrapText="1"/>
    </xf>
    <xf numFmtId="0" fontId="23" fillId="3" borderId="10" xfId="0" applyFont="1" applyFill="1" applyBorder="1" applyAlignment="1">
      <alignment horizontal="justify" vertical="top" wrapText="1"/>
    </xf>
    <xf numFmtId="0" fontId="23" fillId="3" borderId="12" xfId="0" applyFont="1" applyFill="1" applyBorder="1" applyAlignment="1">
      <alignment horizontal="justify" vertical="top" wrapText="1"/>
    </xf>
    <xf numFmtId="0" fontId="91" fillId="3" borderId="5" xfId="0" applyFont="1" applyFill="1" applyBorder="1" applyAlignment="1" applyProtection="1">
      <alignment horizontal="left" vertical="center" wrapText="1"/>
      <protection locked="0"/>
    </xf>
    <xf numFmtId="0" fontId="91" fillId="3" borderId="6" xfId="0" applyFont="1" applyFill="1" applyBorder="1" applyAlignment="1" applyProtection="1">
      <alignment horizontal="left" vertical="center" wrapText="1"/>
      <protection locked="0"/>
    </xf>
    <xf numFmtId="0" fontId="91" fillId="3" borderId="7" xfId="0" applyFont="1" applyFill="1" applyBorder="1" applyAlignment="1" applyProtection="1">
      <alignment horizontal="left" vertical="center" wrapText="1"/>
      <protection locked="0"/>
    </xf>
    <xf numFmtId="0" fontId="3" fillId="18" borderId="5" xfId="0" applyFont="1" applyFill="1" applyBorder="1" applyAlignment="1" applyProtection="1">
      <alignment vertical="center"/>
      <protection locked="0"/>
    </xf>
    <xf numFmtId="0" fontId="3" fillId="18" borderId="6" xfId="0" applyFont="1" applyFill="1" applyBorder="1" applyAlignment="1" applyProtection="1">
      <alignment vertical="center"/>
      <protection locked="0"/>
    </xf>
    <xf numFmtId="0" fontId="3" fillId="18" borderId="7" xfId="0" applyFont="1" applyFill="1" applyBorder="1" applyAlignment="1" applyProtection="1">
      <alignment vertical="center"/>
      <protection locked="0"/>
    </xf>
    <xf numFmtId="0" fontId="59" fillId="18" borderId="5" xfId="0" applyFont="1" applyFill="1" applyBorder="1" applyAlignment="1">
      <alignment horizontal="left" vertical="center" wrapText="1"/>
    </xf>
    <xf numFmtId="0" fontId="59" fillId="18" borderId="6" xfId="0" applyFont="1" applyFill="1" applyBorder="1" applyAlignment="1">
      <alignment horizontal="left" vertical="center" wrapText="1"/>
    </xf>
    <xf numFmtId="0" fontId="59" fillId="18" borderId="7" xfId="0" applyFont="1" applyFill="1" applyBorder="1" applyAlignment="1">
      <alignment horizontal="left" vertical="center" wrapText="1"/>
    </xf>
    <xf numFmtId="0" fontId="67" fillId="3" borderId="5" xfId="0" applyFont="1" applyFill="1" applyBorder="1" applyAlignment="1">
      <alignment horizontal="center" vertical="center" wrapText="1"/>
    </xf>
    <xf numFmtId="0" fontId="67" fillId="3" borderId="6" xfId="0" applyFont="1" applyFill="1" applyBorder="1" applyAlignment="1">
      <alignment horizontal="center" vertical="center" wrapText="1"/>
    </xf>
    <xf numFmtId="0" fontId="67" fillId="3" borderId="7" xfId="0" applyFont="1" applyFill="1" applyBorder="1" applyAlignment="1">
      <alignment horizontal="center" vertical="center" wrapText="1"/>
    </xf>
    <xf numFmtId="0" fontId="47" fillId="2" borderId="5" xfId="0" applyFont="1" applyFill="1" applyBorder="1" applyAlignment="1" applyProtection="1">
      <alignment vertical="center" wrapText="1"/>
      <protection locked="0"/>
    </xf>
    <xf numFmtId="0" fontId="47" fillId="2" borderId="6" xfId="0" applyFont="1" applyFill="1" applyBorder="1" applyAlignment="1" applyProtection="1">
      <alignment vertical="center" wrapText="1"/>
      <protection locked="0"/>
    </xf>
    <xf numFmtId="0" fontId="47" fillId="2" borderId="7" xfId="0" applyFont="1" applyFill="1" applyBorder="1" applyAlignment="1" applyProtection="1">
      <alignment vertical="center" wrapText="1"/>
      <protection locked="0"/>
    </xf>
    <xf numFmtId="0" fontId="3" fillId="18" borderId="5" xfId="0" applyFont="1" applyFill="1" applyBorder="1" applyAlignment="1">
      <alignment horizontal="center" vertical="center" wrapText="1"/>
    </xf>
    <xf numFmtId="0" fontId="3" fillId="18" borderId="6" xfId="0" applyFont="1" applyFill="1" applyBorder="1" applyAlignment="1">
      <alignment horizontal="center" vertical="center" wrapText="1"/>
    </xf>
    <xf numFmtId="0" fontId="3" fillId="18" borderId="7" xfId="0" applyFont="1" applyFill="1" applyBorder="1" applyAlignment="1">
      <alignment horizontal="center" vertical="center" wrapText="1"/>
    </xf>
    <xf numFmtId="0" fontId="60" fillId="18" borderId="5" xfId="0" applyFont="1" applyFill="1" applyBorder="1" applyAlignment="1">
      <alignment horizontal="center" vertical="center" wrapText="1"/>
    </xf>
    <xf numFmtId="0" fontId="60" fillId="18" borderId="6" xfId="0" applyFont="1" applyFill="1" applyBorder="1" applyAlignment="1">
      <alignment horizontal="center" vertical="center" wrapText="1"/>
    </xf>
    <xf numFmtId="0" fontId="60" fillId="18" borderId="7" xfId="0" applyFont="1" applyFill="1" applyBorder="1" applyAlignment="1">
      <alignment horizontal="center" vertical="center" wrapText="1"/>
    </xf>
    <xf numFmtId="0" fontId="3" fillId="18" borderId="5" xfId="0" applyFont="1" applyFill="1" applyBorder="1" applyAlignment="1">
      <alignment vertical="center"/>
    </xf>
    <xf numFmtId="0" fontId="3" fillId="18" borderId="6" xfId="0" applyFont="1" applyFill="1" applyBorder="1" applyAlignment="1">
      <alignment vertical="center"/>
    </xf>
    <xf numFmtId="0" fontId="3" fillId="18" borderId="7" xfId="0" applyFont="1" applyFill="1" applyBorder="1" applyAlignment="1">
      <alignment vertical="center"/>
    </xf>
    <xf numFmtId="0" fontId="80" fillId="18" borderId="5" xfId="4" applyFont="1" applyFill="1" applyBorder="1" applyAlignment="1">
      <alignment horizontal="center" vertical="center"/>
    </xf>
    <xf numFmtId="0" fontId="80" fillId="18" borderId="6" xfId="4" applyFont="1" applyFill="1" applyBorder="1" applyAlignment="1">
      <alignment horizontal="center" vertical="center"/>
    </xf>
    <xf numFmtId="0" fontId="80" fillId="18" borderId="7" xfId="4" applyFont="1" applyFill="1" applyBorder="1" applyAlignment="1">
      <alignment horizontal="center" vertical="center"/>
    </xf>
    <xf numFmtId="0" fontId="2" fillId="3" borderId="10" xfId="0" applyFont="1" applyFill="1" applyBorder="1" applyAlignment="1">
      <alignment horizontal="left" vertical="top" wrapText="1" indent="1"/>
    </xf>
    <xf numFmtId="0" fontId="2" fillId="3" borderId="12" xfId="0" applyFont="1" applyFill="1" applyBorder="1" applyAlignment="1">
      <alignment horizontal="left" vertical="top" wrapText="1" indent="1"/>
    </xf>
    <xf numFmtId="0" fontId="2" fillId="3" borderId="11" xfId="0" applyFont="1" applyFill="1" applyBorder="1" applyAlignment="1">
      <alignment horizontal="left" vertical="top" wrapText="1" indent="1"/>
    </xf>
    <xf numFmtId="0" fontId="56" fillId="18" borderId="5" xfId="0" applyFont="1" applyFill="1" applyBorder="1" applyAlignment="1">
      <alignment horizontal="center" vertical="center" wrapText="1"/>
    </xf>
    <xf numFmtId="0" fontId="56" fillId="18" borderId="6" xfId="0" applyFont="1" applyFill="1" applyBorder="1" applyAlignment="1">
      <alignment horizontal="center" vertical="center" wrapText="1"/>
    </xf>
    <xf numFmtId="44" fontId="3" fillId="18" borderId="5" xfId="1" applyFont="1" applyFill="1" applyBorder="1" applyAlignment="1">
      <alignment horizontal="center" vertical="center" wrapText="1"/>
    </xf>
    <xf numFmtId="44" fontId="3" fillId="18" borderId="6" xfId="1" applyFont="1" applyFill="1" applyBorder="1" applyAlignment="1">
      <alignment horizontal="center" vertical="center" wrapText="1"/>
    </xf>
    <xf numFmtId="0" fontId="16" fillId="5" borderId="5" xfId="0" applyFont="1" applyFill="1" applyBorder="1" applyAlignment="1" applyProtection="1">
      <alignment horizontal="left" vertical="center" wrapText="1"/>
      <protection locked="0"/>
    </xf>
    <xf numFmtId="0" fontId="16" fillId="5" borderId="6" xfId="0" applyFont="1" applyFill="1" applyBorder="1" applyAlignment="1" applyProtection="1">
      <alignment horizontal="left" vertical="center" wrapText="1"/>
      <protection locked="0"/>
    </xf>
    <xf numFmtId="0" fontId="16" fillId="5" borderId="7" xfId="0" applyFont="1" applyFill="1" applyBorder="1" applyAlignment="1" applyProtection="1">
      <alignment horizontal="left" vertical="center" wrapText="1"/>
      <protection locked="0"/>
    </xf>
    <xf numFmtId="0" fontId="10" fillId="18" borderId="10" xfId="0" applyFont="1" applyFill="1" applyBorder="1" applyAlignment="1">
      <alignment horizontal="center" vertical="center" wrapText="1"/>
    </xf>
    <xf numFmtId="0" fontId="10" fillId="18" borderId="11" xfId="0" applyFont="1" applyFill="1" applyBorder="1" applyAlignment="1">
      <alignment horizontal="center" vertical="center" wrapText="1"/>
    </xf>
    <xf numFmtId="0" fontId="2" fillId="3" borderId="12" xfId="0" applyFont="1" applyFill="1" applyBorder="1" applyAlignment="1">
      <alignment horizontal="left" vertical="top"/>
    </xf>
    <xf numFmtId="0" fontId="2" fillId="3" borderId="11" xfId="0" applyFont="1" applyFill="1" applyBorder="1" applyAlignment="1">
      <alignment horizontal="left" vertical="top"/>
    </xf>
    <xf numFmtId="0" fontId="14" fillId="2" borderId="5" xfId="0" applyFont="1" applyFill="1" applyBorder="1" applyAlignment="1">
      <alignment vertical="center" wrapText="1"/>
    </xf>
    <xf numFmtId="0" fontId="14" fillId="2" borderId="6" xfId="0" applyFont="1" applyFill="1" applyBorder="1" applyAlignment="1">
      <alignment vertical="center" wrapText="1"/>
    </xf>
    <xf numFmtId="0" fontId="14" fillId="2" borderId="7" xfId="0" applyFont="1" applyFill="1" applyBorder="1" applyAlignment="1">
      <alignment vertical="center" wrapText="1"/>
    </xf>
    <xf numFmtId="44" fontId="7" fillId="18" borderId="10" xfId="1" applyFont="1" applyFill="1" applyBorder="1" applyAlignment="1">
      <alignment horizontal="center" vertical="center" wrapText="1"/>
    </xf>
    <xf numFmtId="44" fontId="7" fillId="18" borderId="12" xfId="1" applyFont="1" applyFill="1" applyBorder="1" applyAlignment="1">
      <alignment horizontal="center" vertical="center" wrapText="1"/>
    </xf>
    <xf numFmtId="0" fontId="46" fillId="2" borderId="1" xfId="0" applyFont="1" applyFill="1" applyBorder="1" applyAlignment="1">
      <alignment horizontal="left" vertical="top" wrapText="1"/>
    </xf>
    <xf numFmtId="0" fontId="46" fillId="2" borderId="40" xfId="0" applyFont="1" applyFill="1" applyBorder="1" applyAlignment="1">
      <alignment horizontal="left" vertical="top" wrapText="1"/>
    </xf>
    <xf numFmtId="0" fontId="46" fillId="2" borderId="2" xfId="0" applyFont="1" applyFill="1" applyBorder="1" applyAlignment="1">
      <alignment horizontal="left" vertical="top" wrapText="1"/>
    </xf>
    <xf numFmtId="0" fontId="46" fillId="2" borderId="23" xfId="0" applyFont="1" applyFill="1" applyBorder="1" applyAlignment="1">
      <alignment horizontal="left" vertical="top" wrapText="1"/>
    </xf>
    <xf numFmtId="0" fontId="46" fillId="2" borderId="0" xfId="0" applyFont="1" applyFill="1" applyAlignment="1">
      <alignment horizontal="left" vertical="top" wrapText="1"/>
    </xf>
    <xf numFmtId="0" fontId="46" fillId="2" borderId="9" xfId="0" applyFont="1" applyFill="1" applyBorder="1" applyAlignment="1">
      <alignment horizontal="left" vertical="top" wrapText="1"/>
    </xf>
    <xf numFmtId="0" fontId="46" fillId="2" borderId="3" xfId="0" applyFont="1" applyFill="1" applyBorder="1" applyAlignment="1">
      <alignment horizontal="left" vertical="top" wrapText="1"/>
    </xf>
    <xf numFmtId="0" fontId="46" fillId="2" borderId="28" xfId="0" applyFont="1" applyFill="1" applyBorder="1" applyAlignment="1">
      <alignment horizontal="left" vertical="top" wrapText="1"/>
    </xf>
    <xf numFmtId="0" fontId="46" fillId="2" borderId="4" xfId="0" applyFont="1" applyFill="1" applyBorder="1" applyAlignment="1">
      <alignment horizontal="left" vertical="top" wrapText="1"/>
    </xf>
    <xf numFmtId="0" fontId="81" fillId="18" borderId="3" xfId="0" applyFont="1" applyFill="1" applyBorder="1" applyAlignment="1">
      <alignment horizontal="center" vertical="center" wrapText="1"/>
    </xf>
    <xf numFmtId="0" fontId="81" fillId="18" borderId="28" xfId="0" applyFont="1" applyFill="1" applyBorder="1" applyAlignment="1">
      <alignment horizontal="center" vertical="center" wrapText="1"/>
    </xf>
    <xf numFmtId="0" fontId="81" fillId="18" borderId="4" xfId="0" applyFont="1" applyFill="1" applyBorder="1" applyAlignment="1">
      <alignment horizontal="center" vertical="center" wrapText="1"/>
    </xf>
    <xf numFmtId="0" fontId="84" fillId="13" borderId="5" xfId="0" applyFont="1" applyFill="1" applyBorder="1" applyAlignment="1">
      <alignment horizontal="right" vertical="center"/>
    </xf>
    <xf numFmtId="0" fontId="84" fillId="13" borderId="6" xfId="0" applyFont="1" applyFill="1" applyBorder="1" applyAlignment="1">
      <alignment horizontal="right" vertical="center"/>
    </xf>
    <xf numFmtId="0" fontId="93" fillId="18" borderId="5" xfId="0" applyFont="1" applyFill="1" applyBorder="1" applyAlignment="1">
      <alignment horizontal="center" vertical="center"/>
    </xf>
    <xf numFmtId="0" fontId="93" fillId="18" borderId="6" xfId="0" applyFont="1" applyFill="1" applyBorder="1" applyAlignment="1">
      <alignment horizontal="center" vertical="center"/>
    </xf>
    <xf numFmtId="0" fontId="93" fillId="18" borderId="7" xfId="0" applyFont="1" applyFill="1" applyBorder="1" applyAlignment="1">
      <alignment horizontal="center" vertical="center"/>
    </xf>
    <xf numFmtId="0" fontId="94" fillId="9" borderId="5" xfId="0" applyFont="1" applyFill="1" applyBorder="1" applyAlignment="1">
      <alignment horizontal="center" vertical="center"/>
    </xf>
    <xf numFmtId="0" fontId="94" fillId="9" borderId="6" xfId="0" applyFont="1" applyFill="1" applyBorder="1" applyAlignment="1">
      <alignment horizontal="center" vertical="center"/>
    </xf>
    <xf numFmtId="44" fontId="96" fillId="13" borderId="5" xfId="1" applyFont="1" applyFill="1" applyBorder="1" applyAlignment="1">
      <alignment horizontal="center" vertical="center"/>
    </xf>
    <xf numFmtId="44" fontId="96" fillId="13" borderId="6" xfId="1" applyFont="1" applyFill="1" applyBorder="1" applyAlignment="1">
      <alignment horizontal="center" vertical="center"/>
    </xf>
    <xf numFmtId="44" fontId="96" fillId="13" borderId="7" xfId="1" applyFont="1" applyFill="1" applyBorder="1" applyAlignment="1">
      <alignment horizontal="center" vertical="center"/>
    </xf>
    <xf numFmtId="0" fontId="2" fillId="2" borderId="0" xfId="0" applyFont="1" applyFill="1"/>
    <xf numFmtId="0" fontId="17" fillId="8" borderId="5" xfId="0" applyFont="1" applyFill="1" applyBorder="1" applyAlignment="1" applyProtection="1">
      <alignment horizontal="center" vertical="center" wrapText="1"/>
      <protection locked="0"/>
    </xf>
    <xf numFmtId="0" fontId="17" fillId="8" borderId="6" xfId="0" applyFont="1" applyFill="1" applyBorder="1" applyAlignment="1" applyProtection="1">
      <alignment horizontal="center" vertical="center" wrapText="1"/>
      <protection locked="0"/>
    </xf>
    <xf numFmtId="0" fontId="17" fillId="8" borderId="7" xfId="0" applyFont="1" applyFill="1" applyBorder="1" applyAlignment="1" applyProtection="1">
      <alignment horizontal="center" vertical="center" wrapText="1"/>
      <protection locked="0"/>
    </xf>
    <xf numFmtId="0" fontId="17" fillId="3" borderId="25" xfId="0" applyFont="1" applyFill="1" applyBorder="1" applyAlignment="1" applyProtection="1">
      <alignment horizontal="left" vertical="center" wrapText="1"/>
      <protection locked="0"/>
    </xf>
    <xf numFmtId="0" fontId="17" fillId="3" borderId="6" xfId="0" applyFont="1" applyFill="1" applyBorder="1" applyAlignment="1" applyProtection="1">
      <alignment horizontal="left" vertical="center" wrapText="1"/>
      <protection locked="0"/>
    </xf>
    <xf numFmtId="0" fontId="17" fillId="3" borderId="7" xfId="0" applyFont="1" applyFill="1" applyBorder="1" applyAlignment="1" applyProtection="1">
      <alignment horizontal="left" vertical="center" wrapText="1"/>
      <protection locked="0"/>
    </xf>
    <xf numFmtId="0" fontId="7" fillId="18" borderId="10" xfId="0" applyFont="1" applyFill="1" applyBorder="1" applyAlignment="1">
      <alignment horizontal="center" vertical="center" wrapText="1"/>
    </xf>
    <xf numFmtId="0" fontId="7" fillId="18" borderId="11" xfId="0" applyFont="1" applyFill="1" applyBorder="1" applyAlignment="1">
      <alignment horizontal="center" vertical="center" wrapText="1"/>
    </xf>
    <xf numFmtId="0" fontId="5" fillId="5" borderId="10" xfId="0" applyFont="1" applyFill="1" applyBorder="1" applyAlignment="1" applyProtection="1">
      <alignment horizontal="left" vertical="center" wrapText="1"/>
      <protection locked="0"/>
    </xf>
    <xf numFmtId="0" fontId="5" fillId="5" borderId="24" xfId="0" applyFont="1" applyFill="1" applyBorder="1" applyAlignment="1" applyProtection="1">
      <alignment horizontal="left" vertical="center" wrapText="1"/>
      <protection locked="0"/>
    </xf>
  </cellXfs>
  <cellStyles count="13">
    <cellStyle name="Currency" xfId="1" builtinId="4"/>
    <cellStyle name="Date" xfId="12" xr:uid="{7C3B0BC1-C881-4704-B7CF-EAB3FE3ADFAC}"/>
    <cellStyle name="Explanatory Text 2" xfId="8" xr:uid="{F00CA04D-A3F8-457D-B3F9-02B0BC717A6F}"/>
    <cellStyle name="Heading 1 2" xfId="5" xr:uid="{4AC4B7D2-8890-4DC0-BA8D-067473A6A212}"/>
    <cellStyle name="Heading 2 2" xfId="9" xr:uid="{1BFCF34A-9307-4692-A76C-4A4792AA8FE6}"/>
    <cellStyle name="Heading 3 2" xfId="10" xr:uid="{4713CA5A-B3BC-4806-AC7E-EE3083D74E0E}"/>
    <cellStyle name="Hyperlink" xfId="4" builtinId="8"/>
    <cellStyle name="Normal" xfId="0" builtinId="0"/>
    <cellStyle name="Normal 2" xfId="3" xr:uid="{00000000-0005-0000-0000-000002000000}"/>
    <cellStyle name="Normal 3" xfId="6" xr:uid="{AD64C4EF-DD47-4276-8874-F6CE3D277CAD}"/>
    <cellStyle name="Owner" xfId="11" xr:uid="{E25A9525-CD3A-449B-9E0C-46042C130C2A}"/>
    <cellStyle name="Percent" xfId="2" builtinId="5"/>
    <cellStyle name="Title 2" xfId="7" xr:uid="{392011AD-D681-4323-9B42-15F225ED3471}"/>
  </cellStyles>
  <dxfs count="11">
    <dxf>
      <font>
        <strike val="0"/>
        <outline val="0"/>
        <shadow val="0"/>
        <u val="none"/>
        <vertAlign val="baseline"/>
        <name val="Georgia"/>
        <family val="1"/>
        <scheme val="none"/>
      </font>
      <border diagonalUp="0" diagonalDown="0" outline="0">
        <left style="thin">
          <color indexed="64"/>
        </left>
        <right/>
        <top style="thin">
          <color indexed="64"/>
        </top>
        <bottom style="thin">
          <color indexed="64"/>
        </bottom>
      </border>
    </dxf>
    <dxf>
      <font>
        <strike val="0"/>
        <outline val="0"/>
        <shadow val="0"/>
        <u val="none"/>
        <vertAlign val="baseline"/>
        <name val="Georgia"/>
        <family val="1"/>
        <scheme val="none"/>
      </font>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Georgia"/>
        <family val="1"/>
        <scheme val="none"/>
      </font>
    </dxf>
    <dxf>
      <border>
        <bottom style="thin">
          <color indexed="64"/>
        </bottom>
      </border>
    </dxf>
    <dxf>
      <font>
        <strike val="0"/>
        <outline val="0"/>
        <shadow val="0"/>
        <u val="none"/>
        <vertAlign val="baseline"/>
        <name val="Georgia"/>
        <family val="1"/>
        <scheme val="none"/>
      </font>
      <border diagonalUp="0" diagonalDown="0" outline="0">
        <left style="thin">
          <color indexed="64"/>
        </left>
        <right style="thin">
          <color indexed="64"/>
        </right>
        <top/>
        <bottom/>
      </border>
    </dxf>
    <dxf>
      <font>
        <b/>
        <i val="0"/>
      </font>
    </dxf>
    <dxf>
      <font>
        <b/>
        <i val="0"/>
      </font>
    </dxf>
    <dxf>
      <font>
        <b/>
        <i val="0"/>
      </font>
      <fill>
        <patternFill>
          <bgColor theme="4" tint="0.79998168889431442"/>
        </patternFill>
      </fill>
      <border>
        <left/>
        <right style="thin">
          <color theme="4" tint="0.79995117038483843"/>
        </right>
        <top/>
        <bottom/>
        <vertical/>
      </border>
    </dxf>
    <dxf>
      <font>
        <b val="0"/>
        <i val="0"/>
      </font>
      <border>
        <left/>
        <right/>
        <top/>
        <bottom/>
        <vertical style="thin">
          <color auto="1"/>
        </vertical>
        <horizontal style="thin">
          <color auto="1"/>
        </horizontal>
      </border>
    </dxf>
  </dxfs>
  <tableStyles count="1" defaultTableStyle="TableStyleMedium2" defaultPivotStyle="PivotStyleLight16">
    <tableStyle name="Business Plan Checklist" pivot="0" count="4" xr9:uid="{202FF3C9-C1DA-4A94-A682-A6FED7D5C720}">
      <tableStyleElement type="wholeTable" dxfId="10"/>
      <tableStyleElement type="headerRow" dxfId="9"/>
      <tableStyleElement type="lastColumn" dxfId="8"/>
      <tableStyleElement type="secondColumnStripe" dxfId="7"/>
    </tableStyle>
  </tableStyles>
  <colors>
    <mruColors>
      <color rgb="FFF8C3A6"/>
      <color rgb="FFCCFF66"/>
      <color rgb="FFFFFF99"/>
      <color rgb="FF99CCFF"/>
      <color rgb="FF66CCFF"/>
      <color rgb="FFFFFFCC"/>
      <color rgb="FF0091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22/11/relationships/FeaturePropertyBag" Target="featurePropertyBag/featurePropertyBag.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4641554</xdr:colOff>
      <xdr:row>1</xdr:row>
      <xdr:rowOff>222963</xdr:rowOff>
    </xdr:from>
    <xdr:ext cx="184731" cy="1782924"/>
    <xdr:sp macro="" textlink="">
      <xdr:nvSpPr>
        <xdr:cNvPr id="2" name="Rectangle 1">
          <a:extLst>
            <a:ext uri="{FF2B5EF4-FFF2-40B4-BE49-F238E27FC236}">
              <a16:creationId xmlns:a16="http://schemas.microsoft.com/office/drawing/2014/main" id="{00000000-0008-0000-0000-000002000000}"/>
            </a:ext>
          </a:extLst>
        </xdr:cNvPr>
        <xdr:cNvSpPr/>
      </xdr:nvSpPr>
      <xdr:spPr>
        <a:xfrm rot="20377871">
          <a:off x="5117804" y="422988"/>
          <a:ext cx="184731" cy="178292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endParaRPr lang="en-US" sz="5400" b="1" cap="none" spc="50" baseline="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endParaRPr>
        </a:p>
        <a:p>
          <a:pPr algn="ctr"/>
          <a:endParaRPr lang="en-US" sz="54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endParaRPr>
        </a:p>
      </xdr:txBody>
    </xdr:sp>
    <xdr:clientData/>
  </xdr:oneCellAnchor>
  <xdr:twoCellAnchor editAs="oneCell">
    <xdr:from>
      <xdr:col>1</xdr:col>
      <xdr:colOff>137160</xdr:colOff>
      <xdr:row>1</xdr:row>
      <xdr:rowOff>137160</xdr:rowOff>
    </xdr:from>
    <xdr:to>
      <xdr:col>1</xdr:col>
      <xdr:colOff>1150620</xdr:colOff>
      <xdr:row>1</xdr:row>
      <xdr:rowOff>1150620</xdr:rowOff>
    </xdr:to>
    <xdr:pic>
      <xdr:nvPicPr>
        <xdr:cNvPr id="3" name="Picture 2">
          <a:extLst>
            <a:ext uri="{FF2B5EF4-FFF2-40B4-BE49-F238E27FC236}">
              <a16:creationId xmlns:a16="http://schemas.microsoft.com/office/drawing/2014/main" id="{F3D3AF24-419E-D907-DEBD-C73573B368C9}"/>
            </a:ext>
          </a:extLst>
        </xdr:cNvPr>
        <xdr:cNvPicPr>
          <a:picLocks noChangeAspect="1"/>
        </xdr:cNvPicPr>
      </xdr:nvPicPr>
      <xdr:blipFill>
        <a:blip xmlns:r="http://schemas.openxmlformats.org/officeDocument/2006/relationships" r:embed="rId1"/>
        <a:stretch>
          <a:fillRect/>
        </a:stretch>
      </xdr:blipFill>
      <xdr:spPr>
        <a:xfrm>
          <a:off x="624840" y="327660"/>
          <a:ext cx="1013460" cy="101346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1</xdr:col>
      <xdr:colOff>907759</xdr:colOff>
      <xdr:row>1</xdr:row>
      <xdr:rowOff>387176</xdr:rowOff>
    </xdr:from>
    <xdr:ext cx="184731" cy="718466"/>
    <xdr:sp macro="" textlink="">
      <xdr:nvSpPr>
        <xdr:cNvPr id="2" name="Rectangle 1">
          <a:extLst>
            <a:ext uri="{FF2B5EF4-FFF2-40B4-BE49-F238E27FC236}">
              <a16:creationId xmlns:a16="http://schemas.microsoft.com/office/drawing/2014/main" id="{00000000-0008-0000-0B00-000002000000}"/>
            </a:ext>
          </a:extLst>
        </xdr:cNvPr>
        <xdr:cNvSpPr/>
      </xdr:nvSpPr>
      <xdr:spPr>
        <a:xfrm rot="20883647">
          <a:off x="1088734" y="577676"/>
          <a:ext cx="184731" cy="718466"/>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endParaRPr lang="en-US" sz="40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endParaRP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2</xdr:col>
      <xdr:colOff>679158</xdr:colOff>
      <xdr:row>1</xdr:row>
      <xdr:rowOff>30009</xdr:rowOff>
    </xdr:from>
    <xdr:ext cx="184731" cy="718466"/>
    <xdr:sp macro="" textlink="">
      <xdr:nvSpPr>
        <xdr:cNvPr id="2" name="Rectangle 1">
          <a:extLst>
            <a:ext uri="{FF2B5EF4-FFF2-40B4-BE49-F238E27FC236}">
              <a16:creationId xmlns:a16="http://schemas.microsoft.com/office/drawing/2014/main" id="{00000000-0008-0000-0D00-000002000000}"/>
            </a:ext>
          </a:extLst>
        </xdr:cNvPr>
        <xdr:cNvSpPr/>
      </xdr:nvSpPr>
      <xdr:spPr>
        <a:xfrm rot="20589955">
          <a:off x="869658" y="220509"/>
          <a:ext cx="184731" cy="718466"/>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endParaRPr lang="en-US" sz="4000" b="1" cap="none" spc="50" baseline="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endParaRP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0</xdr:col>
      <xdr:colOff>169575</xdr:colOff>
      <xdr:row>1</xdr:row>
      <xdr:rowOff>55567</xdr:rowOff>
    </xdr:from>
    <xdr:ext cx="1629164" cy="623432"/>
    <xdr:sp macro="" textlink="">
      <xdr:nvSpPr>
        <xdr:cNvPr id="2" name="Rectangle 1">
          <a:extLst>
            <a:ext uri="{FF2B5EF4-FFF2-40B4-BE49-F238E27FC236}">
              <a16:creationId xmlns:a16="http://schemas.microsoft.com/office/drawing/2014/main" id="{00000000-0008-0000-0F00-000002000000}"/>
            </a:ext>
          </a:extLst>
        </xdr:cNvPr>
        <xdr:cNvSpPr/>
      </xdr:nvSpPr>
      <xdr:spPr>
        <a:xfrm rot="20421919">
          <a:off x="169575" y="255592"/>
          <a:ext cx="1629164" cy="623432"/>
        </a:xfrm>
        <a:prstGeom prst="rect">
          <a:avLst/>
        </a:prstGeom>
        <a:noFill/>
      </xdr:spPr>
      <xdr:txBody>
        <a:bodyPr wrap="none" lIns="91440" tIns="45720" rIns="91440" bIns="45720">
          <a:no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endParaRPr lang="en-US" sz="4000" b="1" cap="none" spc="50" baseline="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endParaRP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0</xdr:col>
      <xdr:colOff>106861</xdr:colOff>
      <xdr:row>1</xdr:row>
      <xdr:rowOff>194172</xdr:rowOff>
    </xdr:from>
    <xdr:ext cx="1683149" cy="510158"/>
    <xdr:sp macro="" textlink="">
      <xdr:nvSpPr>
        <xdr:cNvPr id="2" name="Rectangle 1">
          <a:extLst>
            <a:ext uri="{FF2B5EF4-FFF2-40B4-BE49-F238E27FC236}">
              <a16:creationId xmlns:a16="http://schemas.microsoft.com/office/drawing/2014/main" id="{00000000-0008-0000-1000-000002000000}"/>
            </a:ext>
          </a:extLst>
        </xdr:cNvPr>
        <xdr:cNvSpPr/>
      </xdr:nvSpPr>
      <xdr:spPr>
        <a:xfrm rot="19811073">
          <a:off x="106861" y="384672"/>
          <a:ext cx="1683149" cy="510158"/>
        </a:xfrm>
        <a:prstGeom prst="rect">
          <a:avLst/>
        </a:prstGeom>
        <a:noFill/>
      </xdr:spPr>
      <xdr:txBody>
        <a:bodyPr wrap="square" lIns="91440" tIns="45720" rIns="91440" bIns="45720">
          <a:no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endParaRPr lang="en-US" sz="4000" b="1" cap="none" spc="50" baseline="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187374</xdr:colOff>
      <xdr:row>0</xdr:row>
      <xdr:rowOff>190032</xdr:rowOff>
    </xdr:from>
    <xdr:ext cx="1116457" cy="772729"/>
    <xdr:sp macro="" textlink="">
      <xdr:nvSpPr>
        <xdr:cNvPr id="2" name="Rectangle 1">
          <a:extLst>
            <a:ext uri="{FF2B5EF4-FFF2-40B4-BE49-F238E27FC236}">
              <a16:creationId xmlns:a16="http://schemas.microsoft.com/office/drawing/2014/main" id="{00000000-0008-0000-0300-000002000000}"/>
            </a:ext>
          </a:extLst>
        </xdr:cNvPr>
        <xdr:cNvSpPr/>
      </xdr:nvSpPr>
      <xdr:spPr>
        <a:xfrm rot="20194955">
          <a:off x="368349" y="190032"/>
          <a:ext cx="1116457" cy="772729"/>
        </a:xfrm>
        <a:prstGeom prst="rect">
          <a:avLst/>
        </a:prstGeom>
        <a:noFill/>
      </xdr:spPr>
      <xdr:txBody>
        <a:bodyPr wrap="none" lIns="91440" tIns="45720" rIns="91440" bIns="45720">
          <a:no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endParaRPr lang="en-US" sz="54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774408</xdr:colOff>
      <xdr:row>1</xdr:row>
      <xdr:rowOff>93160</xdr:rowOff>
    </xdr:from>
    <xdr:ext cx="184731" cy="718466"/>
    <xdr:sp macro="" textlink="">
      <xdr:nvSpPr>
        <xdr:cNvPr id="2" name="Rectangle 1">
          <a:extLst>
            <a:ext uri="{FF2B5EF4-FFF2-40B4-BE49-F238E27FC236}">
              <a16:creationId xmlns:a16="http://schemas.microsoft.com/office/drawing/2014/main" id="{00000000-0008-0000-0400-000002000000}"/>
            </a:ext>
          </a:extLst>
        </xdr:cNvPr>
        <xdr:cNvSpPr/>
      </xdr:nvSpPr>
      <xdr:spPr>
        <a:xfrm rot="20523339">
          <a:off x="1003008" y="283660"/>
          <a:ext cx="184731" cy="718466"/>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endParaRPr lang="en-US" sz="4000" b="1" cap="none" spc="50" baseline="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1117308</xdr:colOff>
      <xdr:row>1</xdr:row>
      <xdr:rowOff>226510</xdr:rowOff>
    </xdr:from>
    <xdr:ext cx="184731" cy="718466"/>
    <xdr:sp macro="" textlink="">
      <xdr:nvSpPr>
        <xdr:cNvPr id="2" name="Rectangle 1">
          <a:extLst>
            <a:ext uri="{FF2B5EF4-FFF2-40B4-BE49-F238E27FC236}">
              <a16:creationId xmlns:a16="http://schemas.microsoft.com/office/drawing/2014/main" id="{00000000-0008-0000-0500-000002000000}"/>
            </a:ext>
          </a:extLst>
        </xdr:cNvPr>
        <xdr:cNvSpPr/>
      </xdr:nvSpPr>
      <xdr:spPr>
        <a:xfrm rot="20268351">
          <a:off x="1431633" y="417010"/>
          <a:ext cx="184731" cy="718466"/>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endParaRPr lang="en-US" sz="4000" b="1" cap="none" spc="50" baseline="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1117308</xdr:colOff>
      <xdr:row>1</xdr:row>
      <xdr:rowOff>226510</xdr:rowOff>
    </xdr:from>
    <xdr:ext cx="184731" cy="718466"/>
    <xdr:sp macro="" textlink="">
      <xdr:nvSpPr>
        <xdr:cNvPr id="2" name="Rectangle 1">
          <a:extLst>
            <a:ext uri="{FF2B5EF4-FFF2-40B4-BE49-F238E27FC236}">
              <a16:creationId xmlns:a16="http://schemas.microsoft.com/office/drawing/2014/main" id="{4CCB8D25-142B-4BAC-970B-58A61207AE76}"/>
            </a:ext>
          </a:extLst>
        </xdr:cNvPr>
        <xdr:cNvSpPr/>
      </xdr:nvSpPr>
      <xdr:spPr>
        <a:xfrm rot="20268351">
          <a:off x="1431633" y="417010"/>
          <a:ext cx="184731" cy="718466"/>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endParaRPr lang="en-US" sz="4000" b="1" cap="none" spc="50" baseline="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793458</xdr:colOff>
      <xdr:row>1</xdr:row>
      <xdr:rowOff>112210</xdr:rowOff>
    </xdr:from>
    <xdr:ext cx="184731" cy="718466"/>
    <xdr:sp macro="" textlink="">
      <xdr:nvSpPr>
        <xdr:cNvPr id="2" name="Rectangle 1">
          <a:extLst>
            <a:ext uri="{FF2B5EF4-FFF2-40B4-BE49-F238E27FC236}">
              <a16:creationId xmlns:a16="http://schemas.microsoft.com/office/drawing/2014/main" id="{00000000-0008-0000-0600-000002000000}"/>
            </a:ext>
          </a:extLst>
        </xdr:cNvPr>
        <xdr:cNvSpPr/>
      </xdr:nvSpPr>
      <xdr:spPr>
        <a:xfrm rot="20233642">
          <a:off x="974433" y="302710"/>
          <a:ext cx="184731" cy="718466"/>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endParaRPr lang="en-US" sz="4000" b="1" cap="none" spc="50" baseline="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793458</xdr:colOff>
      <xdr:row>1</xdr:row>
      <xdr:rowOff>112210</xdr:rowOff>
    </xdr:from>
    <xdr:ext cx="184731" cy="718466"/>
    <xdr:sp macro="" textlink="">
      <xdr:nvSpPr>
        <xdr:cNvPr id="2" name="Rectangle 1">
          <a:extLst>
            <a:ext uri="{FF2B5EF4-FFF2-40B4-BE49-F238E27FC236}">
              <a16:creationId xmlns:a16="http://schemas.microsoft.com/office/drawing/2014/main" id="{A6F52244-11D7-4555-A325-498A10A4AB69}"/>
            </a:ext>
          </a:extLst>
        </xdr:cNvPr>
        <xdr:cNvSpPr/>
      </xdr:nvSpPr>
      <xdr:spPr>
        <a:xfrm rot="20233642">
          <a:off x="974433" y="302710"/>
          <a:ext cx="184731" cy="718466"/>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endParaRPr lang="en-US" sz="4000" b="1" cap="none" spc="50" baseline="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907759</xdr:colOff>
      <xdr:row>1</xdr:row>
      <xdr:rowOff>387176</xdr:rowOff>
    </xdr:from>
    <xdr:ext cx="184731" cy="718466"/>
    <xdr:sp macro="" textlink="">
      <xdr:nvSpPr>
        <xdr:cNvPr id="2" name="Rectangle 1">
          <a:extLst>
            <a:ext uri="{FF2B5EF4-FFF2-40B4-BE49-F238E27FC236}">
              <a16:creationId xmlns:a16="http://schemas.microsoft.com/office/drawing/2014/main" id="{00000000-0008-0000-0900-000002000000}"/>
            </a:ext>
          </a:extLst>
        </xdr:cNvPr>
        <xdr:cNvSpPr/>
      </xdr:nvSpPr>
      <xdr:spPr>
        <a:xfrm rot="20883647">
          <a:off x="1088734" y="577676"/>
          <a:ext cx="184731" cy="718466"/>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endParaRPr lang="en-US" sz="40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endParaRP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907759</xdr:colOff>
      <xdr:row>0</xdr:row>
      <xdr:rowOff>387176</xdr:rowOff>
    </xdr:from>
    <xdr:ext cx="184731" cy="718466"/>
    <xdr:sp macro="" textlink="">
      <xdr:nvSpPr>
        <xdr:cNvPr id="2" name="Rectangle 1">
          <a:extLst>
            <a:ext uri="{FF2B5EF4-FFF2-40B4-BE49-F238E27FC236}">
              <a16:creationId xmlns:a16="http://schemas.microsoft.com/office/drawing/2014/main" id="{00000000-0008-0000-0A00-000002000000}"/>
            </a:ext>
          </a:extLst>
        </xdr:cNvPr>
        <xdr:cNvSpPr/>
      </xdr:nvSpPr>
      <xdr:spPr>
        <a:xfrm rot="20883647">
          <a:off x="1088734" y="577676"/>
          <a:ext cx="184731" cy="718466"/>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endParaRPr lang="en-US" sz="40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endParaRPr>
        </a:p>
      </xdr:txBody>
    </xdr:sp>
    <xdr:clientData/>
  </xdr:oneCellAnchor>
  <xdr:oneCellAnchor>
    <xdr:from>
      <xdr:col>1</xdr:col>
      <xdr:colOff>907759</xdr:colOff>
      <xdr:row>1</xdr:row>
      <xdr:rowOff>387176</xdr:rowOff>
    </xdr:from>
    <xdr:ext cx="184731" cy="718466"/>
    <xdr:sp macro="" textlink="">
      <xdr:nvSpPr>
        <xdr:cNvPr id="3" name="Rectangle 2">
          <a:extLst>
            <a:ext uri="{FF2B5EF4-FFF2-40B4-BE49-F238E27FC236}">
              <a16:creationId xmlns:a16="http://schemas.microsoft.com/office/drawing/2014/main" id="{00000000-0008-0000-0A00-000003000000}"/>
            </a:ext>
          </a:extLst>
        </xdr:cNvPr>
        <xdr:cNvSpPr/>
      </xdr:nvSpPr>
      <xdr:spPr>
        <a:xfrm rot="20883647">
          <a:off x="1088734" y="577676"/>
          <a:ext cx="184731" cy="718466"/>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endParaRPr lang="en-US" sz="40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endParaRPr>
        </a:p>
      </xdr:txBody>
    </xdr:sp>
    <xdr:clientData/>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Melissa Harrison" id="{EEF63750-6EBE-41B2-B791-294FA14B7B00}" userId="S::melissa.harrison@tceq.texas.gov::3133a629-13f6-41e2-bec4-4da26da44ee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730230D-795C-4D04-8790-B3B4008E63B6}" name="Checklist" displayName="Checklist" ref="B4:C24" totalsRowShown="0" headerRowDxfId="6" dataDxfId="4" headerRowBorderDxfId="5" tableBorderDxfId="3" totalsRowBorderDxfId="2">
  <autoFilter ref="B4:C24" xr:uid="{00000000-0009-0000-0100-000003000000}">
    <filterColumn colId="0" hiddenButton="1"/>
    <filterColumn colId="1" hiddenButton="1"/>
  </autoFilter>
  <tableColumns count="2">
    <tableColumn id="1" xr3:uid="{1303EAAB-2CD7-4B4F-BDD4-342EE4DF6038}" name="Form 1: Cover Page" dataDxfId="1" dataCellStyle="Normal"/>
    <tableColumn id="2" xr3:uid="{D0C78D06-6A61-4E6C-BE5B-A2A5724B3573}" name="Check When Complete" dataDxfId="0" dataCellStyle="Owner"/>
  </tableColumns>
  <tableStyleInfo name="Business Plan Checklist" showFirstColumn="0" showLastColumn="1" showRowStripes="0" showColumnStripes="1"/>
  <extLst>
    <ext xmlns:x14="http://schemas.microsoft.com/office/spreadsheetml/2009/9/main" uri="{504A1905-F514-4f6f-8877-14C23A59335A}">
      <x14:table altTextSummary="Enter business planning activities, including Activity description, Owner name, and Completion Date in this table"/>
    </ext>
  </extLst>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30" dT="2025-01-28T14:46:24.80" personId="{EEF63750-6EBE-41B2-B791-294FA14B7B00}" id="{5173EFD7-32CD-4816-A4B7-85D241DC8B07}">
    <text xml:space="preserve">add calendar pop up if you want it. </text>
  </threadedComment>
  <threadedComment ref="F31" dT="2025-01-28T14:46:32.22" personId="{EEF63750-6EBE-41B2-B791-294FA14B7B00}" id="{A624AF03-B4FE-4D90-8AAE-32AA1C8B3037}">
    <text xml:space="preserve">calendar pop up </text>
  </threadedComment>
</ThreadedComments>
</file>

<file path=xl/threadedComments/threadedComment2.xml><?xml version="1.0" encoding="utf-8"?>
<ThreadedComments xmlns="http://schemas.microsoft.com/office/spreadsheetml/2018/threadedcomments" xmlns:x="http://schemas.openxmlformats.org/spreadsheetml/2006/main">
  <threadedComment ref="C7" dT="2025-01-28T14:46:43.72" personId="{EEF63750-6EBE-41B2-B791-294FA14B7B00}" id="{50C93106-6E49-41D7-B919-7FF99D083A25}">
    <text xml:space="preserve">date pop up. Looks like that was only on the first page or two. I'll stop marking that here. </text>
  </threadedComment>
  <threadedComment ref="B10" dT="2025-01-28T14:47:24.08" personId="{EEF63750-6EBE-41B2-B791-294FA14B7B00}" id="{DB37030D-4BAA-4B98-9499-098F509FDDA6}">
    <text>Should these be blank instead of o?</text>
  </threadedComment>
</ThreadedComments>
</file>

<file path=xl/threadedComments/threadedComment3.xml><?xml version="1.0" encoding="utf-8"?>
<ThreadedComments xmlns="http://schemas.microsoft.com/office/spreadsheetml/2018/threadedcomments" xmlns:x="http://schemas.openxmlformats.org/spreadsheetml/2006/main">
  <threadedComment ref="H3" dT="2025-01-28T14:50:54.49" personId="{EEF63750-6EBE-41B2-B791-294FA14B7B00}" id="{AEF2C535-278B-4849-82E5-CECDA549AC9A}">
    <text xml:space="preserve">made this left aligned for readability. </text>
  </threadedComment>
  <threadedComment ref="D9" dT="2025-01-28T14:49:38.82" personId="{EEF63750-6EBE-41B2-B791-294FA14B7B00}" id="{33C79A65-30F9-48E9-8DDF-9FF22A12725E}">
    <text>not seeing drop down option</text>
  </threadedComment>
  <threadedComment ref="D9" dT="2025-01-28T14:50:00.94" personId="{EEF63750-6EBE-41B2-B791-294FA14B7B00}" id="{A3388962-A3BA-43ED-B7BA-1B7B0B30677D}" parentId="{33C79A65-30F9-48E9-8DDF-9FF22A12725E}">
    <text xml:space="preserve">Same for other columns.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10.bin"/><Relationship Id="rId5" Type="http://schemas.microsoft.com/office/2017/10/relationships/threadedComment" Target="../threadedComments/threadedComment3.xml"/><Relationship Id="rId4" Type="http://schemas.openxmlformats.org/officeDocument/2006/relationships/comments" Target="../comments4.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13.bin"/><Relationship Id="rId4" Type="http://schemas.openxmlformats.org/officeDocument/2006/relationships/comments" Target="../comments6.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igutierrez@nctcog.org" TargetMode="External"/><Relationship Id="rId1" Type="http://schemas.openxmlformats.org/officeDocument/2006/relationships/hyperlink" Target="mailto:hordonez@nctcog.org" TargetMode="Externa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8.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9.bin"/><Relationship Id="rId5" Type="http://schemas.microsoft.com/office/2017/10/relationships/threadedComment" Target="../threadedComments/threadedComment2.xml"/><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CB9CA"/>
  </sheetPr>
  <dimension ref="A1:B10"/>
  <sheetViews>
    <sheetView topLeftCell="A4" zoomScaleNormal="100" workbookViewId="0">
      <selection activeCell="C4" sqref="C4"/>
    </sheetView>
  </sheetViews>
  <sheetFormatPr defaultRowHeight="15"/>
  <cols>
    <col min="1" max="1" width="7.140625" style="1" customWidth="1"/>
    <col min="2" max="2" width="135.7109375" style="4" customWidth="1"/>
  </cols>
  <sheetData>
    <row r="1" spans="1:2" ht="15.75" thickBot="1">
      <c r="A1"/>
      <c r="B1"/>
    </row>
    <row r="2" spans="1:2" ht="126" customHeight="1" thickBot="1">
      <c r="B2" s="14" t="s">
        <v>0</v>
      </c>
    </row>
    <row r="3" spans="1:2" s="3" customFormat="1" ht="50.1" customHeight="1">
      <c r="B3" s="15" t="s">
        <v>1</v>
      </c>
    </row>
    <row r="4" spans="1:2" ht="54.75" customHeight="1">
      <c r="B4" s="219" t="s">
        <v>2</v>
      </c>
    </row>
    <row r="5" spans="1:2" ht="34.5" customHeight="1" thickBot="1">
      <c r="B5" s="16" t="s">
        <v>3</v>
      </c>
    </row>
    <row r="6" spans="1:2" ht="64.5" customHeight="1" thickBot="1">
      <c r="B6" s="2" t="s">
        <v>4</v>
      </c>
    </row>
    <row r="7" spans="1:2" ht="123" customHeight="1" thickBot="1">
      <c r="B7" s="2" t="s">
        <v>5</v>
      </c>
    </row>
    <row r="8" spans="1:2" ht="128.25" customHeight="1" thickBot="1">
      <c r="B8" s="324" t="s">
        <v>6</v>
      </c>
    </row>
    <row r="9" spans="1:2" ht="39.950000000000003" customHeight="1" thickBot="1">
      <c r="B9" s="17" t="s">
        <v>7</v>
      </c>
    </row>
    <row r="10" spans="1:2" ht="39.950000000000003" customHeight="1" thickBot="1">
      <c r="B10" s="18" t="s">
        <v>8</v>
      </c>
    </row>
  </sheetData>
  <printOptions horizontalCentered="1" verticalCentered="1"/>
  <pageMargins left="0.75" right="0.75" top="0" bottom="0" header="0.3" footer="0.3"/>
  <pageSetup scale="95"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sheetPr>
  <dimension ref="A1:H26"/>
  <sheetViews>
    <sheetView topLeftCell="A8" zoomScaleNormal="100" workbookViewId="0">
      <selection activeCell="E13" sqref="E13"/>
    </sheetView>
  </sheetViews>
  <sheetFormatPr defaultRowHeight="15.75"/>
  <cols>
    <col min="1" max="1" width="2.7109375" style="1" customWidth="1"/>
    <col min="2" max="2" width="27.5703125" style="6" customWidth="1"/>
    <col min="3" max="3" width="34" style="6" customWidth="1"/>
    <col min="4" max="5" width="20.7109375" style="6" customWidth="1"/>
    <col min="6" max="6" width="25" style="6" customWidth="1"/>
    <col min="7" max="7" width="8" style="5" customWidth="1"/>
    <col min="8" max="8" width="86.5703125" style="19" customWidth="1"/>
  </cols>
  <sheetData>
    <row r="1" spans="2:8" s="1" customFormat="1" ht="15" customHeight="1" thickBot="1">
      <c r="B1" s="5"/>
      <c r="C1" s="5"/>
      <c r="D1" s="5"/>
      <c r="E1" s="5"/>
      <c r="F1" s="5"/>
      <c r="G1" s="5"/>
      <c r="H1" s="19"/>
    </row>
    <row r="2" spans="2:8" ht="35.25" customHeight="1" thickBot="1">
      <c r="B2" s="474" t="s">
        <v>131</v>
      </c>
      <c r="C2" s="523"/>
      <c r="D2" s="523"/>
      <c r="E2" s="523"/>
      <c r="F2" s="475"/>
      <c r="G2" s="301"/>
      <c r="H2" s="363" t="s">
        <v>132</v>
      </c>
    </row>
    <row r="3" spans="2:8" s="1" customFormat="1" ht="35.1" customHeight="1" thickBot="1">
      <c r="B3" s="490" t="str">
        <f>+'Form 5A-Personnel  FY 26'!B3:G3</f>
        <v>NORTH CENTRAL TEXAS COUNCIL OF GOVERNMENTS  - #4</v>
      </c>
      <c r="C3" s="525"/>
      <c r="D3" s="525"/>
      <c r="E3" s="525"/>
      <c r="F3" s="491"/>
      <c r="G3" s="290"/>
      <c r="H3" s="556" t="s">
        <v>133</v>
      </c>
    </row>
    <row r="4" spans="2:8" ht="35.1" customHeight="1" thickBot="1">
      <c r="B4" s="490" t="str">
        <f>+'Form 5A-Personnel  FY 26'!B4:G4</f>
        <v>FY 26/27</v>
      </c>
      <c r="C4" s="525"/>
      <c r="D4" s="525"/>
      <c r="E4" s="525"/>
      <c r="F4" s="491"/>
      <c r="G4" s="290"/>
      <c r="H4" s="557"/>
    </row>
    <row r="5" spans="2:8" thickBot="1">
      <c r="B5" s="608" t="s">
        <v>134</v>
      </c>
      <c r="C5" s="609"/>
      <c r="D5" s="609"/>
      <c r="E5" s="609"/>
      <c r="F5" s="610"/>
      <c r="G5" s="288"/>
      <c r="H5" s="557"/>
    </row>
    <row r="6" spans="2:8" ht="35.1" hidden="1" customHeight="1" thickBot="1">
      <c r="B6" s="26" t="s">
        <v>135</v>
      </c>
      <c r="C6" s="529" t="s">
        <v>116</v>
      </c>
      <c r="D6" s="530"/>
      <c r="E6" s="530"/>
      <c r="F6" s="531"/>
      <c r="G6" s="291"/>
      <c r="H6" s="557"/>
    </row>
    <row r="7" spans="2:8" ht="35.1" hidden="1" customHeight="1" thickBot="1">
      <c r="B7" s="10" t="s">
        <v>117</v>
      </c>
      <c r="C7" s="611"/>
      <c r="D7" s="612"/>
      <c r="E7" s="612"/>
      <c r="F7" s="613"/>
      <c r="G7" s="289"/>
      <c r="H7" s="557"/>
    </row>
    <row r="8" spans="2:8" ht="38.25" customHeight="1" thickBot="1">
      <c r="B8" s="591" t="s">
        <v>136</v>
      </c>
      <c r="C8" s="614"/>
      <c r="D8" s="367" t="s">
        <v>119</v>
      </c>
      <c r="E8" s="368" t="s">
        <v>119</v>
      </c>
      <c r="F8" s="369" t="s">
        <v>137</v>
      </c>
      <c r="G8" s="292"/>
      <c r="H8" s="557"/>
    </row>
    <row r="9" spans="2:8" ht="69" customHeight="1" thickBot="1">
      <c r="B9" s="615" t="s">
        <v>138</v>
      </c>
      <c r="C9" s="616"/>
      <c r="D9" s="257" t="str">
        <f>+'Form 5A-Personnel  FY 26'!G9</f>
        <v>FY 26</v>
      </c>
      <c r="E9" s="28" t="str">
        <f>+'Form 1_Cover Page-start here'!C7</f>
        <v>FY 27</v>
      </c>
      <c r="F9" s="28" t="str">
        <f>+'Form 1_Cover Page-start here'!C8</f>
        <v>FY 26/27</v>
      </c>
      <c r="G9" s="293"/>
      <c r="H9" s="557"/>
    </row>
    <row r="10" spans="2:8" ht="24.95" customHeight="1">
      <c r="B10" s="617" t="s">
        <v>323</v>
      </c>
      <c r="C10" s="618"/>
      <c r="D10" s="137">
        <v>1000</v>
      </c>
      <c r="E10" s="137">
        <v>1000</v>
      </c>
      <c r="F10" s="86">
        <f>SUM(D10:E10)</f>
        <v>2000</v>
      </c>
      <c r="G10" s="294"/>
      <c r="H10" s="557"/>
    </row>
    <row r="11" spans="2:8" ht="24.95" customHeight="1">
      <c r="B11" s="582" t="s">
        <v>324</v>
      </c>
      <c r="C11" s="583"/>
      <c r="D11" s="138">
        <v>1230.96</v>
      </c>
      <c r="E11" s="138">
        <v>1230.96</v>
      </c>
      <c r="F11" s="86">
        <f t="shared" ref="F11:F15" si="0">SUM(D11:E11)</f>
        <v>2461.92</v>
      </c>
      <c r="G11" s="294"/>
      <c r="H11" s="557"/>
    </row>
    <row r="12" spans="2:8" ht="30" customHeight="1">
      <c r="B12" s="582" t="s">
        <v>325</v>
      </c>
      <c r="C12" s="583"/>
      <c r="D12" s="138">
        <v>1000</v>
      </c>
      <c r="E12" s="138">
        <v>1000</v>
      </c>
      <c r="F12" s="86">
        <f t="shared" si="0"/>
        <v>2000</v>
      </c>
      <c r="G12" s="294"/>
      <c r="H12" s="557"/>
    </row>
    <row r="13" spans="2:8" ht="24.95" customHeight="1">
      <c r="B13" s="580"/>
      <c r="C13" s="581"/>
      <c r="D13" s="138">
        <v>0</v>
      </c>
      <c r="E13" s="54"/>
      <c r="F13" s="86">
        <f t="shared" si="0"/>
        <v>0</v>
      </c>
      <c r="G13" s="294"/>
      <c r="H13" s="557"/>
    </row>
    <row r="14" spans="2:8" ht="24.95" customHeight="1">
      <c r="B14" s="619"/>
      <c r="C14" s="620"/>
      <c r="D14" s="138">
        <v>0</v>
      </c>
      <c r="E14" s="54">
        <v>0</v>
      </c>
      <c r="F14" s="86">
        <f t="shared" si="0"/>
        <v>0</v>
      </c>
      <c r="G14" s="294"/>
      <c r="H14" s="557"/>
    </row>
    <row r="15" spans="2:8" ht="24.95" customHeight="1" thickBot="1">
      <c r="B15" s="578"/>
      <c r="C15" s="579"/>
      <c r="D15" s="139">
        <v>0</v>
      </c>
      <c r="E15" s="56">
        <v>0</v>
      </c>
      <c r="F15" s="87">
        <f t="shared" si="0"/>
        <v>0</v>
      </c>
      <c r="G15" s="294"/>
      <c r="H15" s="557"/>
    </row>
    <row r="16" spans="2:8" ht="18" customHeight="1" thickBot="1">
      <c r="B16" s="589" t="s">
        <v>139</v>
      </c>
      <c r="C16" s="590"/>
      <c r="D16" s="51">
        <f>SUM(D10:D15)</f>
        <v>3230.96</v>
      </c>
      <c r="E16" s="52">
        <f>SUM(E10:E15)</f>
        <v>3230.96</v>
      </c>
      <c r="F16" s="52">
        <f>SUM(F10:F15)</f>
        <v>6461.92</v>
      </c>
      <c r="G16" s="295"/>
      <c r="H16" s="557"/>
    </row>
    <row r="17" spans="2:8" ht="33" customHeight="1" thickBot="1">
      <c r="B17" s="591" t="s">
        <v>140</v>
      </c>
      <c r="C17" s="592"/>
      <c r="D17" s="370" t="s">
        <v>119</v>
      </c>
      <c r="E17" s="370" t="s">
        <v>119</v>
      </c>
      <c r="F17" s="371" t="s">
        <v>137</v>
      </c>
      <c r="G17" s="296"/>
      <c r="H17" s="557"/>
    </row>
    <row r="18" spans="2:8" ht="75" customHeight="1" thickBot="1">
      <c r="B18" s="593" t="s">
        <v>138</v>
      </c>
      <c r="C18" s="594"/>
      <c r="D18" s="31" t="str">
        <f>+D9</f>
        <v>FY 26</v>
      </c>
      <c r="E18" s="22" t="str">
        <f>+E9</f>
        <v>FY 27</v>
      </c>
      <c r="F18" s="22" t="str">
        <f>+F9</f>
        <v>FY 26/27</v>
      </c>
      <c r="G18" s="293"/>
      <c r="H18" s="557"/>
    </row>
    <row r="19" spans="2:8" ht="35.1" customHeight="1">
      <c r="B19" s="597"/>
      <c r="C19" s="598"/>
      <c r="D19" s="93">
        <v>0</v>
      </c>
      <c r="E19" s="94">
        <v>0</v>
      </c>
      <c r="F19" s="95">
        <f>SUM(D19:E19)</f>
        <v>0</v>
      </c>
      <c r="G19" s="297"/>
      <c r="H19" s="557"/>
    </row>
    <row r="20" spans="2:8" ht="35.1" customHeight="1">
      <c r="B20" s="599"/>
      <c r="C20" s="600"/>
      <c r="D20" s="53">
        <v>0</v>
      </c>
      <c r="E20" s="54">
        <v>0</v>
      </c>
      <c r="F20" s="83">
        <f t="shared" ref="F20:F22" si="1">SUM(D20:E20)</f>
        <v>0</v>
      </c>
      <c r="G20" s="294"/>
      <c r="H20" s="557"/>
    </row>
    <row r="21" spans="2:8" ht="35.1" customHeight="1">
      <c r="B21" s="599"/>
      <c r="C21" s="600"/>
      <c r="D21" s="55">
        <v>0</v>
      </c>
      <c r="E21" s="56">
        <v>0</v>
      </c>
      <c r="F21" s="83">
        <f t="shared" si="1"/>
        <v>0</v>
      </c>
      <c r="G21" s="294"/>
      <c r="H21" s="557"/>
    </row>
    <row r="22" spans="2:8" ht="35.1" customHeight="1" thickBot="1">
      <c r="B22" s="606"/>
      <c r="C22" s="607"/>
      <c r="D22" s="57">
        <v>0</v>
      </c>
      <c r="E22" s="56">
        <v>0</v>
      </c>
      <c r="F22" s="83">
        <f t="shared" si="1"/>
        <v>0</v>
      </c>
      <c r="G22" s="294"/>
      <c r="H22" s="557"/>
    </row>
    <row r="23" spans="2:8" ht="19.5" customHeight="1" thickBot="1">
      <c r="B23" s="604" t="s">
        <v>141</v>
      </c>
      <c r="C23" s="605"/>
      <c r="D23" s="32">
        <f>SUM(D19:D22)</f>
        <v>0</v>
      </c>
      <c r="E23" s="33">
        <f>SUM(E19:E22)</f>
        <v>0</v>
      </c>
      <c r="F23" s="84">
        <f>SUM(F19:F22)</f>
        <v>0</v>
      </c>
      <c r="G23" s="294"/>
      <c r="H23" s="557"/>
    </row>
    <row r="24" spans="2:8" ht="36" customHeight="1" thickBot="1">
      <c r="B24" s="595" t="s">
        <v>142</v>
      </c>
      <c r="C24" s="596"/>
      <c r="D24" s="372">
        <f>+D16+D23</f>
        <v>3230.96</v>
      </c>
      <c r="E24" s="372">
        <f>+E16+E23</f>
        <v>3230.96</v>
      </c>
      <c r="F24" s="373">
        <f>+F16+F23</f>
        <v>6461.92</v>
      </c>
      <c r="G24" s="298"/>
      <c r="H24" s="557"/>
    </row>
    <row r="25" spans="2:8" ht="60" customHeight="1" thickBot="1">
      <c r="B25" s="553" t="s">
        <v>143</v>
      </c>
      <c r="C25" s="555"/>
      <c r="D25" s="601"/>
      <c r="E25" s="602"/>
      <c r="F25" s="603"/>
      <c r="G25" s="299"/>
      <c r="H25" s="557"/>
    </row>
    <row r="26" spans="2:8" ht="44.25" customHeight="1" thickBot="1">
      <c r="B26" s="584" t="s">
        <v>128</v>
      </c>
      <c r="C26" s="585"/>
      <c r="D26" s="586"/>
      <c r="E26" s="587"/>
      <c r="F26" s="588"/>
      <c r="G26" s="300"/>
      <c r="H26" s="558"/>
    </row>
  </sheetData>
  <mergeCells count="28">
    <mergeCell ref="B25:C25"/>
    <mergeCell ref="B2:F2"/>
    <mergeCell ref="B3:F3"/>
    <mergeCell ref="B4:F4"/>
    <mergeCell ref="B5:F5"/>
    <mergeCell ref="C7:F7"/>
    <mergeCell ref="B8:C8"/>
    <mergeCell ref="B9:C9"/>
    <mergeCell ref="B10:C10"/>
    <mergeCell ref="B11:C11"/>
    <mergeCell ref="B14:C14"/>
    <mergeCell ref="C6:F6"/>
    <mergeCell ref="H3:H26"/>
    <mergeCell ref="B15:C15"/>
    <mergeCell ref="B13:C13"/>
    <mergeCell ref="B12:C12"/>
    <mergeCell ref="B26:C26"/>
    <mergeCell ref="D26:F26"/>
    <mergeCell ref="B16:C16"/>
    <mergeCell ref="B17:C17"/>
    <mergeCell ref="B18:C18"/>
    <mergeCell ref="B24:C24"/>
    <mergeCell ref="B19:C19"/>
    <mergeCell ref="B20:C20"/>
    <mergeCell ref="B21:C21"/>
    <mergeCell ref="D25:F25"/>
    <mergeCell ref="B23:C23"/>
    <mergeCell ref="B22:C22"/>
  </mergeCells>
  <hyperlinks>
    <hyperlink ref="B2:F2" location="'Links to Tabs '!A1" display="Form 5-B.  Authorized Non-Routine Travel Expenses" xr:uid="{EE951754-D63D-486E-8099-F5A11AF22A21}"/>
  </hyperlinks>
  <printOptions horizontalCentered="1" verticalCentered="1"/>
  <pageMargins left="0" right="0" top="0" bottom="0" header="0.3" footer="0.3"/>
  <pageSetup scale="80" orientation="portrait" r:id="rId1"/>
  <ignoredErrors>
    <ignoredError sqref="F10"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669CEA9-C857-43B3-9D5B-145E16490ED4}">
          <x14:formula1>
            <xm:f>'Codes '!$B$28:$B$38</xm:f>
          </x14:formula1>
          <xm:sqref>C6</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59999389629810485"/>
  </sheetPr>
  <dimension ref="A1:J16"/>
  <sheetViews>
    <sheetView topLeftCell="A9" workbookViewId="0"/>
  </sheetViews>
  <sheetFormatPr defaultRowHeight="15.75"/>
  <cols>
    <col min="1" max="1" width="2.140625" style="1" customWidth="1"/>
    <col min="2" max="2" width="31.42578125" style="1" customWidth="1"/>
    <col min="3" max="3" width="14.5703125" style="1" customWidth="1"/>
    <col min="4" max="5" width="15.140625" style="1" customWidth="1"/>
    <col min="6" max="6" width="17.7109375" style="1" customWidth="1"/>
    <col min="7" max="8" width="15.7109375" style="1" customWidth="1"/>
    <col min="9" max="9" width="4.28515625" style="1" customWidth="1"/>
    <col min="10" max="10" width="77.42578125" style="20" customWidth="1"/>
  </cols>
  <sheetData>
    <row r="1" spans="2:10" ht="15" customHeight="1" thickBot="1"/>
    <row r="2" spans="2:10" ht="34.5" customHeight="1" thickBot="1">
      <c r="B2" s="621" t="s">
        <v>144</v>
      </c>
      <c r="C2" s="622"/>
      <c r="D2" s="622"/>
      <c r="E2" s="622"/>
      <c r="F2" s="622"/>
      <c r="G2" s="622"/>
      <c r="H2" s="623"/>
      <c r="J2" s="362" t="s">
        <v>145</v>
      </c>
    </row>
    <row r="3" spans="2:10" s="1" customFormat="1" ht="35.1" customHeight="1" thickBot="1">
      <c r="B3" s="624" t="str">
        <f>+'Form 5A-Personnel  FY 26'!B3:G3</f>
        <v>NORTH CENTRAL TEXAS COUNCIL OF GOVERNMENTS  - #4</v>
      </c>
      <c r="C3" s="625"/>
      <c r="D3" s="625"/>
      <c r="E3" s="625"/>
      <c r="F3" s="625"/>
      <c r="G3" s="625"/>
      <c r="H3" s="626"/>
      <c r="J3" s="556" t="s">
        <v>146</v>
      </c>
    </row>
    <row r="4" spans="2:10" ht="35.1" customHeight="1" thickBot="1">
      <c r="B4" s="627" t="str">
        <f>+'Form 5A-Personnel  FY 26'!B4:G4</f>
        <v>FY 26/27</v>
      </c>
      <c r="C4" s="628"/>
      <c r="D4" s="628"/>
      <c r="E4" s="628"/>
      <c r="F4" s="628"/>
      <c r="G4" s="628"/>
      <c r="H4" s="629"/>
      <c r="J4" s="557"/>
    </row>
    <row r="5" spans="2:10" ht="15" customHeight="1" thickBot="1">
      <c r="B5" s="608" t="s">
        <v>134</v>
      </c>
      <c r="C5" s="609"/>
      <c r="D5" s="609"/>
      <c r="E5" s="609"/>
      <c r="F5" s="609"/>
      <c r="G5" s="609"/>
      <c r="H5" s="610"/>
      <c r="J5" s="557"/>
    </row>
    <row r="6" spans="2:10" ht="35.1" hidden="1" customHeight="1" thickBot="1">
      <c r="B6" s="9" t="s">
        <v>147</v>
      </c>
      <c r="C6" s="630" t="s">
        <v>116</v>
      </c>
      <c r="D6" s="631"/>
      <c r="E6" s="631"/>
      <c r="F6" s="631"/>
      <c r="G6" s="631"/>
      <c r="H6" s="632"/>
      <c r="J6" s="557"/>
    </row>
    <row r="7" spans="2:10" ht="35.1" hidden="1" customHeight="1">
      <c r="B7" s="24" t="s">
        <v>117</v>
      </c>
      <c r="C7" s="633"/>
      <c r="D7" s="634"/>
      <c r="E7" s="634"/>
      <c r="F7" s="634"/>
      <c r="G7" s="634"/>
      <c r="H7" s="635"/>
      <c r="J7" s="557"/>
    </row>
    <row r="8" spans="2:10" ht="35.1" customHeight="1" thickBot="1">
      <c r="B8" s="644" t="s">
        <v>148</v>
      </c>
      <c r="C8" s="645"/>
      <c r="D8" s="645"/>
      <c r="E8" s="646"/>
      <c r="F8" s="374" t="s">
        <v>119</v>
      </c>
      <c r="G8" s="375" t="s">
        <v>119</v>
      </c>
      <c r="H8" s="374" t="s">
        <v>137</v>
      </c>
      <c r="J8" s="557"/>
    </row>
    <row r="9" spans="2:10" ht="101.25" customHeight="1" thickBot="1">
      <c r="B9" s="258" t="s">
        <v>149</v>
      </c>
      <c r="C9" s="259" t="s">
        <v>150</v>
      </c>
      <c r="D9" s="260" t="s">
        <v>151</v>
      </c>
      <c r="E9" s="257" t="s">
        <v>152</v>
      </c>
      <c r="F9" s="21" t="str">
        <f>+'Form 5-B - Travel-Original '!D9</f>
        <v>FY 26</v>
      </c>
      <c r="G9" s="22" t="str">
        <f>+'Form 5-B - Travel-Original '!E9</f>
        <v>FY 27</v>
      </c>
      <c r="H9" s="22" t="str">
        <f>+'Form 5-B - Travel-Original '!F9</f>
        <v>FY 26/27</v>
      </c>
      <c r="J9" s="557"/>
    </row>
    <row r="10" spans="2:10" ht="24.95" customHeight="1">
      <c r="B10" s="96"/>
      <c r="C10" s="60">
        <v>0</v>
      </c>
      <c r="D10" s="61">
        <v>0</v>
      </c>
      <c r="E10" s="134">
        <f>+C10*D10</f>
        <v>0</v>
      </c>
      <c r="F10" s="109">
        <v>0</v>
      </c>
      <c r="G10" s="71">
        <v>0</v>
      </c>
      <c r="H10" s="85">
        <f>SUM(F10:G10)</f>
        <v>0</v>
      </c>
      <c r="I10" s="7"/>
      <c r="J10" s="557"/>
    </row>
    <row r="11" spans="2:10" ht="24.95" customHeight="1">
      <c r="B11" s="59"/>
      <c r="C11" s="60">
        <v>0</v>
      </c>
      <c r="D11" s="61">
        <v>0</v>
      </c>
      <c r="E11" s="135">
        <f t="shared" ref="E11:E13" si="0">+C11*D11</f>
        <v>0</v>
      </c>
      <c r="F11" s="110">
        <v>0</v>
      </c>
      <c r="G11" s="64">
        <v>0</v>
      </c>
      <c r="H11" s="85">
        <f t="shared" ref="H11:H13" si="1">SUM(F11:G11)</f>
        <v>0</v>
      </c>
      <c r="J11" s="557"/>
    </row>
    <row r="12" spans="2:10" ht="24.95" customHeight="1">
      <c r="B12" s="59"/>
      <c r="C12" s="60">
        <v>0</v>
      </c>
      <c r="D12" s="61">
        <v>0</v>
      </c>
      <c r="E12" s="135">
        <f t="shared" si="0"/>
        <v>0</v>
      </c>
      <c r="F12" s="110">
        <v>0</v>
      </c>
      <c r="G12" s="64">
        <v>0</v>
      </c>
      <c r="H12" s="85">
        <f t="shared" si="1"/>
        <v>0</v>
      </c>
      <c r="J12" s="557"/>
    </row>
    <row r="13" spans="2:10" ht="24.95" customHeight="1" thickBot="1">
      <c r="B13" s="62" t="s">
        <v>153</v>
      </c>
      <c r="C13" s="63">
        <v>0</v>
      </c>
      <c r="D13" s="61">
        <v>0</v>
      </c>
      <c r="E13" s="136">
        <f t="shared" si="0"/>
        <v>0</v>
      </c>
      <c r="F13" s="111">
        <v>0</v>
      </c>
      <c r="G13" s="65">
        <v>0</v>
      </c>
      <c r="H13" s="85">
        <f t="shared" si="1"/>
        <v>0</v>
      </c>
      <c r="J13" s="557"/>
    </row>
    <row r="14" spans="2:10" ht="35.1" customHeight="1" thickBot="1">
      <c r="B14" s="550" t="s">
        <v>126</v>
      </c>
      <c r="C14" s="551"/>
      <c r="D14" s="551"/>
      <c r="E14" s="365">
        <f>SUM(E10:E13)</f>
        <v>0</v>
      </c>
      <c r="F14" s="376">
        <f>SUM(F10:F13)</f>
        <v>0</v>
      </c>
      <c r="G14" s="377">
        <f>SUM(G10:G13)</f>
        <v>0</v>
      </c>
      <c r="H14" s="377">
        <f>SUM(H10:H13)</f>
        <v>0</v>
      </c>
      <c r="J14" s="557"/>
    </row>
    <row r="15" spans="2:10" ht="60" customHeight="1" thickBot="1">
      <c r="B15" s="553" t="s">
        <v>154</v>
      </c>
      <c r="C15" s="555"/>
      <c r="D15" s="641"/>
      <c r="E15" s="642"/>
      <c r="F15" s="642"/>
      <c r="G15" s="642"/>
      <c r="H15" s="643"/>
      <c r="J15" s="557"/>
    </row>
    <row r="16" spans="2:10" ht="60" customHeight="1" thickBot="1">
      <c r="B16" s="636" t="s">
        <v>128</v>
      </c>
      <c r="C16" s="637"/>
      <c r="D16" s="638"/>
      <c r="E16" s="639"/>
      <c r="F16" s="639"/>
      <c r="G16" s="639"/>
      <c r="H16" s="640"/>
      <c r="J16" s="558"/>
    </row>
  </sheetData>
  <mergeCells count="13">
    <mergeCell ref="J3:J16"/>
    <mergeCell ref="B2:H2"/>
    <mergeCell ref="B3:H3"/>
    <mergeCell ref="B4:H4"/>
    <mergeCell ref="B5:H5"/>
    <mergeCell ref="C6:H6"/>
    <mergeCell ref="C7:H7"/>
    <mergeCell ref="B16:C16"/>
    <mergeCell ref="D16:H16"/>
    <mergeCell ref="B14:D14"/>
    <mergeCell ref="B15:C15"/>
    <mergeCell ref="D15:H15"/>
    <mergeCell ref="B8:E8"/>
  </mergeCells>
  <hyperlinks>
    <hyperlink ref="B2:H2" location="'Links to Tabs '!A1" display="Form 5-C.  Authorized Equipment Expenses" xr:uid="{9BF1A328-0CDC-4C1E-9571-423DEDE5245E}"/>
  </hyperlinks>
  <printOptions horizontalCentered="1" verticalCentered="1"/>
  <pageMargins left="0" right="0" top="0" bottom="0" header="0.3" footer="0.3"/>
  <pageSetup scale="8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11A4623-0517-477C-83B5-446EFF52ECE4}">
          <x14:formula1>
            <xm:f>'Codes '!$B$28:$B$38</xm:f>
          </x14:formula1>
          <xm:sqref>C6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39997558519241921"/>
  </sheetPr>
  <dimension ref="B1:P22"/>
  <sheetViews>
    <sheetView topLeftCell="A3" zoomScaleNormal="100" workbookViewId="0">
      <selection activeCell="E11" sqref="E11"/>
    </sheetView>
  </sheetViews>
  <sheetFormatPr defaultColWidth="9.140625" defaultRowHeight="15.75"/>
  <cols>
    <col min="1" max="1" width="2.85546875" style="1" customWidth="1"/>
    <col min="2" max="2" width="39.28515625" style="1" customWidth="1"/>
    <col min="3" max="3" width="20.28515625" style="8" customWidth="1"/>
    <col min="4" max="4" width="18.42578125" style="8" customWidth="1"/>
    <col min="5" max="5" width="18.7109375" style="8" customWidth="1"/>
    <col min="6" max="6" width="24" style="8" customWidth="1"/>
    <col min="7" max="7" width="4.28515625" style="1" customWidth="1"/>
    <col min="8" max="16" width="9.140625" style="20"/>
    <col min="17" max="16384" width="9.140625" style="1"/>
  </cols>
  <sheetData>
    <row r="1" spans="2:16" ht="15" customHeight="1" thickBot="1"/>
    <row r="2" spans="2:16" ht="35.1" customHeight="1" thickBot="1">
      <c r="B2" s="474" t="s">
        <v>155</v>
      </c>
      <c r="C2" s="523"/>
      <c r="D2" s="523"/>
      <c r="E2" s="523"/>
      <c r="F2" s="475"/>
      <c r="H2" s="656" t="s">
        <v>156</v>
      </c>
      <c r="I2" s="657"/>
      <c r="J2" s="657"/>
      <c r="K2" s="657"/>
      <c r="L2" s="657"/>
      <c r="M2" s="657"/>
      <c r="N2" s="657"/>
      <c r="O2" s="657"/>
      <c r="P2" s="658"/>
    </row>
    <row r="3" spans="2:16" ht="35.1" customHeight="1" thickBot="1">
      <c r="B3" s="488" t="str">
        <f>+'Form 5-C - Equipment-Original'!B3:G3</f>
        <v>NORTH CENTRAL TEXAS COUNCIL OF GOVERNMENTS  - #4</v>
      </c>
      <c r="C3" s="524"/>
      <c r="D3" s="524"/>
      <c r="E3" s="524"/>
      <c r="F3" s="489"/>
      <c r="H3" s="647" t="s">
        <v>157</v>
      </c>
      <c r="I3" s="648"/>
      <c r="J3" s="648"/>
      <c r="K3" s="648"/>
      <c r="L3" s="648"/>
      <c r="M3" s="648"/>
      <c r="N3" s="648"/>
      <c r="O3" s="648"/>
      <c r="P3" s="649"/>
    </row>
    <row r="4" spans="2:16" ht="35.1" customHeight="1" thickBot="1">
      <c r="B4" s="490" t="str">
        <f>+'Form 5-C - Equipment-Original'!B4:G4</f>
        <v>FY 26/27</v>
      </c>
      <c r="C4" s="525"/>
      <c r="D4" s="525"/>
      <c r="E4" s="525"/>
      <c r="F4" s="491"/>
      <c r="H4" s="650"/>
      <c r="I4" s="651"/>
      <c r="J4" s="651"/>
      <c r="K4" s="651"/>
      <c r="L4" s="651"/>
      <c r="M4" s="651"/>
      <c r="N4" s="651"/>
      <c r="O4" s="651"/>
      <c r="P4" s="652"/>
    </row>
    <row r="5" spans="2:16" ht="15" customHeight="1" thickBot="1">
      <c r="B5" s="608" t="s">
        <v>134</v>
      </c>
      <c r="C5" s="609"/>
      <c r="D5" s="609"/>
      <c r="E5" s="609"/>
      <c r="F5" s="610"/>
      <c r="H5" s="650"/>
      <c r="I5" s="651"/>
      <c r="J5" s="651"/>
      <c r="K5" s="651"/>
      <c r="L5" s="651"/>
      <c r="M5" s="651"/>
      <c r="N5" s="651"/>
      <c r="O5" s="651"/>
      <c r="P5" s="652"/>
    </row>
    <row r="6" spans="2:16" ht="35.1" hidden="1" customHeight="1" thickBot="1">
      <c r="B6" s="25" t="s">
        <v>158</v>
      </c>
      <c r="C6" s="529" t="s">
        <v>116</v>
      </c>
      <c r="D6" s="530"/>
      <c r="E6" s="530"/>
      <c r="F6" s="531"/>
      <c r="G6" s="216"/>
      <c r="H6" s="650"/>
      <c r="I6" s="651"/>
      <c r="J6" s="651"/>
      <c r="K6" s="651"/>
      <c r="L6" s="651"/>
      <c r="M6" s="651"/>
      <c r="N6" s="651"/>
      <c r="O6" s="651"/>
      <c r="P6" s="652"/>
    </row>
    <row r="7" spans="2:16" ht="35.1" hidden="1" customHeight="1" thickBot="1">
      <c r="B7" s="10" t="s">
        <v>117</v>
      </c>
      <c r="C7" s="611"/>
      <c r="D7" s="659"/>
      <c r="E7" s="659"/>
      <c r="F7" s="660"/>
      <c r="H7" s="650"/>
      <c r="I7" s="651"/>
      <c r="J7" s="651"/>
      <c r="K7" s="651"/>
      <c r="L7" s="651"/>
      <c r="M7" s="651"/>
      <c r="N7" s="651"/>
      <c r="O7" s="651"/>
      <c r="P7" s="652"/>
    </row>
    <row r="8" spans="2:16" ht="35.1" customHeight="1" thickBot="1">
      <c r="B8" s="663" t="s">
        <v>159</v>
      </c>
      <c r="C8" s="664"/>
      <c r="D8" s="370" t="s">
        <v>119</v>
      </c>
      <c r="E8" s="370" t="s">
        <v>119</v>
      </c>
      <c r="F8" s="371" t="s">
        <v>137</v>
      </c>
      <c r="H8" s="650"/>
      <c r="I8" s="651"/>
      <c r="J8" s="651"/>
      <c r="K8" s="651"/>
      <c r="L8" s="651"/>
      <c r="M8" s="651"/>
      <c r="N8" s="651"/>
      <c r="O8" s="651"/>
      <c r="P8" s="652"/>
    </row>
    <row r="9" spans="2:16" ht="71.25" customHeight="1" thickBot="1">
      <c r="B9" s="12" t="s">
        <v>160</v>
      </c>
      <c r="C9" s="13" t="s">
        <v>161</v>
      </c>
      <c r="D9" s="31" t="str">
        <f>+'Form 5-C - Equipment-Original'!F9</f>
        <v>FY 26</v>
      </c>
      <c r="E9" s="22" t="str">
        <f>+'Form 5-C - Equipment-Original'!G9</f>
        <v>FY 27</v>
      </c>
      <c r="F9" s="22" t="str">
        <f>+'Form 5-C - Equipment-Original'!H9</f>
        <v>FY 26/27</v>
      </c>
      <c r="H9" s="650"/>
      <c r="I9" s="651"/>
      <c r="J9" s="651"/>
      <c r="K9" s="651"/>
      <c r="L9" s="651"/>
      <c r="M9" s="651"/>
      <c r="N9" s="651"/>
      <c r="O9" s="651"/>
      <c r="P9" s="652"/>
    </row>
    <row r="10" spans="2:16" ht="24.95" customHeight="1">
      <c r="B10" s="97" t="s">
        <v>326</v>
      </c>
      <c r="C10" s="123" t="s">
        <v>327</v>
      </c>
      <c r="D10" s="119">
        <v>10000</v>
      </c>
      <c r="E10" s="98">
        <v>10000</v>
      </c>
      <c r="F10" s="217">
        <f>SUM(D10:E10)</f>
        <v>20000</v>
      </c>
      <c r="H10" s="650"/>
      <c r="I10" s="651"/>
      <c r="J10" s="651"/>
      <c r="K10" s="651"/>
      <c r="L10" s="651"/>
      <c r="M10" s="651"/>
      <c r="N10" s="651"/>
      <c r="O10" s="651"/>
      <c r="P10" s="652"/>
    </row>
    <row r="11" spans="2:16" ht="24.95" customHeight="1">
      <c r="B11" s="99"/>
      <c r="C11" s="124"/>
      <c r="D11" s="120">
        <v>0</v>
      </c>
      <c r="E11" s="67">
        <v>0</v>
      </c>
      <c r="F11" s="217">
        <f t="shared" ref="F11:F19" si="0">SUM(D11:E11)</f>
        <v>0</v>
      </c>
      <c r="H11" s="650"/>
      <c r="I11" s="651"/>
      <c r="J11" s="651"/>
      <c r="K11" s="651"/>
      <c r="L11" s="651"/>
      <c r="M11" s="651"/>
      <c r="N11" s="651"/>
      <c r="O11" s="651"/>
      <c r="P11" s="652"/>
    </row>
    <row r="12" spans="2:16" ht="24.95" customHeight="1">
      <c r="B12" s="66"/>
      <c r="C12" s="125"/>
      <c r="D12" s="121">
        <v>0</v>
      </c>
      <c r="E12" s="67">
        <v>0</v>
      </c>
      <c r="F12" s="217">
        <f t="shared" si="0"/>
        <v>0</v>
      </c>
      <c r="H12" s="650"/>
      <c r="I12" s="651"/>
      <c r="J12" s="651"/>
      <c r="K12" s="651"/>
      <c r="L12" s="651"/>
      <c r="M12" s="651"/>
      <c r="N12" s="651"/>
      <c r="O12" s="651"/>
      <c r="P12" s="652"/>
    </row>
    <row r="13" spans="2:16" ht="24.95" customHeight="1">
      <c r="B13" s="66"/>
      <c r="C13" s="125"/>
      <c r="D13" s="121">
        <v>0</v>
      </c>
      <c r="E13" s="67">
        <v>0</v>
      </c>
      <c r="F13" s="217">
        <f t="shared" si="0"/>
        <v>0</v>
      </c>
      <c r="H13" s="650"/>
      <c r="I13" s="651"/>
      <c r="J13" s="651"/>
      <c r="K13" s="651"/>
      <c r="L13" s="651"/>
      <c r="M13" s="651"/>
      <c r="N13" s="651"/>
      <c r="O13" s="651"/>
      <c r="P13" s="652"/>
    </row>
    <row r="14" spans="2:16" ht="24.95" customHeight="1">
      <c r="B14" s="66"/>
      <c r="C14" s="125"/>
      <c r="D14" s="121">
        <v>0</v>
      </c>
      <c r="E14" s="67">
        <v>0</v>
      </c>
      <c r="F14" s="217">
        <f t="shared" si="0"/>
        <v>0</v>
      </c>
      <c r="H14" s="650"/>
      <c r="I14" s="651"/>
      <c r="J14" s="651"/>
      <c r="K14" s="651"/>
      <c r="L14" s="651"/>
      <c r="M14" s="651"/>
      <c r="N14" s="651"/>
      <c r="O14" s="651"/>
      <c r="P14" s="652"/>
    </row>
    <row r="15" spans="2:16" ht="24.95" customHeight="1">
      <c r="B15" s="66"/>
      <c r="C15" s="125"/>
      <c r="D15" s="121">
        <v>0</v>
      </c>
      <c r="E15" s="67">
        <v>0</v>
      </c>
      <c r="F15" s="217">
        <f t="shared" si="0"/>
        <v>0</v>
      </c>
      <c r="H15" s="650"/>
      <c r="I15" s="651"/>
      <c r="J15" s="651"/>
      <c r="K15" s="651"/>
      <c r="L15" s="651"/>
      <c r="M15" s="651"/>
      <c r="N15" s="651"/>
      <c r="O15" s="651"/>
      <c r="P15" s="652"/>
    </row>
    <row r="16" spans="2:16" ht="24.95" customHeight="1">
      <c r="B16" s="66"/>
      <c r="C16" s="125"/>
      <c r="D16" s="120">
        <v>0</v>
      </c>
      <c r="E16" s="67">
        <v>0</v>
      </c>
      <c r="F16" s="217">
        <f t="shared" si="0"/>
        <v>0</v>
      </c>
      <c r="H16" s="650"/>
      <c r="I16" s="651"/>
      <c r="J16" s="651"/>
      <c r="K16" s="651"/>
      <c r="L16" s="651"/>
      <c r="M16" s="651"/>
      <c r="N16" s="651"/>
      <c r="O16" s="651"/>
      <c r="P16" s="652"/>
    </row>
    <row r="17" spans="2:16" ht="24.95" customHeight="1">
      <c r="B17" s="215" t="s">
        <v>153</v>
      </c>
      <c r="C17" s="126" t="s">
        <v>153</v>
      </c>
      <c r="D17" s="121">
        <v>0</v>
      </c>
      <c r="E17" s="67">
        <v>0</v>
      </c>
      <c r="F17" s="217">
        <f t="shared" si="0"/>
        <v>0</v>
      </c>
      <c r="H17" s="650"/>
      <c r="I17" s="651"/>
      <c r="J17" s="651"/>
      <c r="K17" s="651"/>
      <c r="L17" s="651"/>
      <c r="M17" s="651"/>
      <c r="N17" s="651"/>
      <c r="O17" s="651"/>
      <c r="P17" s="652"/>
    </row>
    <row r="18" spans="2:16" ht="24.95" customHeight="1">
      <c r="B18" s="215" t="s">
        <v>153</v>
      </c>
      <c r="C18" s="126" t="s">
        <v>153</v>
      </c>
      <c r="D18" s="121">
        <v>0</v>
      </c>
      <c r="E18" s="67">
        <v>0</v>
      </c>
      <c r="F18" s="217">
        <f t="shared" si="0"/>
        <v>0</v>
      </c>
      <c r="H18" s="650"/>
      <c r="I18" s="651"/>
      <c r="J18" s="651"/>
      <c r="K18" s="651"/>
      <c r="L18" s="651"/>
      <c r="M18" s="651"/>
      <c r="N18" s="651"/>
      <c r="O18" s="651"/>
      <c r="P18" s="652"/>
    </row>
    <row r="19" spans="2:16" ht="24.95" customHeight="1" thickBot="1">
      <c r="B19" s="101" t="s">
        <v>153</v>
      </c>
      <c r="C19" s="127" t="s">
        <v>153</v>
      </c>
      <c r="D19" s="122">
        <v>0</v>
      </c>
      <c r="E19" s="67">
        <v>0</v>
      </c>
      <c r="F19" s="218">
        <f t="shared" si="0"/>
        <v>0</v>
      </c>
      <c r="H19" s="650"/>
      <c r="I19" s="651"/>
      <c r="J19" s="651"/>
      <c r="K19" s="651"/>
      <c r="L19" s="651"/>
      <c r="M19" s="651"/>
      <c r="N19" s="651"/>
      <c r="O19" s="651"/>
      <c r="P19" s="652"/>
    </row>
    <row r="20" spans="2:16" ht="35.1" customHeight="1" thickBot="1">
      <c r="B20" s="665" t="s">
        <v>126</v>
      </c>
      <c r="C20" s="666"/>
      <c r="D20" s="378">
        <f>SUM(D10:D19)</f>
        <v>10000</v>
      </c>
      <c r="E20" s="379">
        <f>SUM(E10:E19)</f>
        <v>10000</v>
      </c>
      <c r="F20" s="380">
        <f>SUM(F10:F19)</f>
        <v>20000</v>
      </c>
      <c r="H20" s="650"/>
      <c r="I20" s="651"/>
      <c r="J20" s="651"/>
      <c r="K20" s="651"/>
      <c r="L20" s="651"/>
      <c r="M20" s="651"/>
      <c r="N20" s="651"/>
      <c r="O20" s="651"/>
      <c r="P20" s="652"/>
    </row>
    <row r="21" spans="2:16" ht="60" customHeight="1" thickBot="1">
      <c r="B21" s="553" t="s">
        <v>143</v>
      </c>
      <c r="C21" s="554"/>
      <c r="D21" s="542"/>
      <c r="E21" s="661"/>
      <c r="F21" s="543"/>
      <c r="H21" s="650"/>
      <c r="I21" s="651"/>
      <c r="J21" s="651"/>
      <c r="K21" s="651"/>
      <c r="L21" s="651"/>
      <c r="M21" s="651"/>
      <c r="N21" s="651"/>
      <c r="O21" s="651"/>
      <c r="P21" s="652"/>
    </row>
    <row r="22" spans="2:16" ht="60" customHeight="1" thickBot="1">
      <c r="B22" s="636" t="s">
        <v>128</v>
      </c>
      <c r="C22" s="637"/>
      <c r="D22" s="662"/>
      <c r="E22" s="587"/>
      <c r="F22" s="588"/>
      <c r="H22" s="653"/>
      <c r="I22" s="654"/>
      <c r="J22" s="654"/>
      <c r="K22" s="654"/>
      <c r="L22" s="654"/>
      <c r="M22" s="654"/>
      <c r="N22" s="654"/>
      <c r="O22" s="654"/>
      <c r="P22" s="655"/>
    </row>
  </sheetData>
  <mergeCells count="14">
    <mergeCell ref="H3:P22"/>
    <mergeCell ref="H2:P2"/>
    <mergeCell ref="B2:F2"/>
    <mergeCell ref="B3:F3"/>
    <mergeCell ref="B4:F4"/>
    <mergeCell ref="B5:F5"/>
    <mergeCell ref="C6:F6"/>
    <mergeCell ref="C7:F7"/>
    <mergeCell ref="B21:C21"/>
    <mergeCell ref="B22:C22"/>
    <mergeCell ref="D21:F21"/>
    <mergeCell ref="D22:F22"/>
    <mergeCell ref="B8:C8"/>
    <mergeCell ref="B20:C20"/>
  </mergeCells>
  <hyperlinks>
    <hyperlink ref="B2:F2" location="'Links to Tabs '!A1" display="Form 5-D.  Authorized Contractual Expenses" xr:uid="{5735783F-288D-48FF-9540-738FAB29DCC9}"/>
  </hyperlinks>
  <printOptions horizontalCentered="1" verticalCentered="1"/>
  <pageMargins left="0" right="0" top="0" bottom="0" header="0.3" footer="0.3"/>
  <pageSetup scale="8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ED98CDC-16F9-4DD8-A968-6DDB9040DAAA}">
          <x14:formula1>
            <xm:f>'Codes '!$B$28:$B$38</xm:f>
          </x14:formula1>
          <xm:sqref>C6 G6</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249977111117893"/>
  </sheetPr>
  <dimension ref="B1:J39"/>
  <sheetViews>
    <sheetView topLeftCell="A33" zoomScale="120" zoomScaleNormal="120" workbookViewId="0">
      <selection activeCell="I36" sqref="I36"/>
    </sheetView>
  </sheetViews>
  <sheetFormatPr defaultColWidth="9.140625" defaultRowHeight="15.75"/>
  <cols>
    <col min="1" max="1" width="2.7109375" style="1" customWidth="1"/>
    <col min="2" max="2" width="27.42578125" style="5" customWidth="1"/>
    <col min="3" max="3" width="14.140625" style="5" customWidth="1"/>
    <col min="4" max="4" width="14.42578125" style="5" customWidth="1"/>
    <col min="5" max="5" width="16.28515625" style="5" customWidth="1"/>
    <col min="6" max="6" width="18.140625" style="5" customWidth="1"/>
    <col min="7" max="7" width="17" style="5" customWidth="1"/>
    <col min="8" max="8" width="20.7109375" style="5" customWidth="1"/>
    <col min="9" max="9" width="13.7109375" style="1" customWidth="1"/>
    <col min="10" max="10" width="86.140625" style="20" customWidth="1"/>
    <col min="11" max="16384" width="9.140625" style="1"/>
  </cols>
  <sheetData>
    <row r="1" spans="2:10" ht="15" customHeight="1" thickBot="1"/>
    <row r="2" spans="2:10" ht="35.1" customHeight="1" thickBot="1">
      <c r="B2" s="474" t="s">
        <v>162</v>
      </c>
      <c r="C2" s="523"/>
      <c r="D2" s="523"/>
      <c r="E2" s="523"/>
      <c r="F2" s="523"/>
      <c r="G2" s="523"/>
      <c r="H2" s="475"/>
      <c r="J2" s="362" t="s">
        <v>163</v>
      </c>
    </row>
    <row r="3" spans="2:10" ht="35.1" customHeight="1" thickBot="1">
      <c r="B3" s="490" t="str">
        <f>+'Form 5-D - Contractual '!B3:D3</f>
        <v>NORTH CENTRAL TEXAS COUNCIL OF GOVERNMENTS  - #4</v>
      </c>
      <c r="C3" s="525"/>
      <c r="D3" s="525"/>
      <c r="E3" s="525"/>
      <c r="F3" s="525"/>
      <c r="G3" s="525"/>
      <c r="H3" s="491"/>
      <c r="J3" s="670" t="s">
        <v>164</v>
      </c>
    </row>
    <row r="4" spans="2:10" ht="35.1" customHeight="1" thickBot="1">
      <c r="B4" s="681" t="str">
        <f>+'Form 5-D - Contractual '!B4:D4</f>
        <v>FY 26/27</v>
      </c>
      <c r="C4" s="682"/>
      <c r="D4" s="682"/>
      <c r="E4" s="682"/>
      <c r="F4" s="682"/>
      <c r="G4" s="682"/>
      <c r="H4" s="683"/>
      <c r="J4" s="671"/>
    </row>
    <row r="5" spans="2:10" ht="15" customHeight="1" thickBot="1">
      <c r="B5" s="608" t="s">
        <v>134</v>
      </c>
      <c r="C5" s="609"/>
      <c r="D5" s="609"/>
      <c r="E5" s="609"/>
      <c r="F5" s="609"/>
      <c r="G5" s="609"/>
      <c r="H5" s="610"/>
      <c r="J5" s="671"/>
    </row>
    <row r="6" spans="2:10" ht="35.1" hidden="1" customHeight="1" thickBot="1">
      <c r="B6" s="29" t="s">
        <v>165</v>
      </c>
      <c r="C6" s="684" t="str">
        <f>'Form 5-D - Contractual '!$C$6</f>
        <v xml:space="preserve">Select appropriate reporting quarter from the drop down menu, when making revisions to this form. </v>
      </c>
      <c r="D6" s="685"/>
      <c r="E6" s="685"/>
      <c r="F6" s="685"/>
      <c r="G6" s="685"/>
      <c r="H6" s="686"/>
      <c r="J6" s="671"/>
    </row>
    <row r="7" spans="2:10" ht="35.1" hidden="1" customHeight="1" thickBot="1">
      <c r="B7" s="30" t="s">
        <v>117</v>
      </c>
      <c r="C7" s="611"/>
      <c r="D7" s="659"/>
      <c r="E7" s="659"/>
      <c r="F7" s="659"/>
      <c r="G7" s="659"/>
      <c r="H7" s="660"/>
      <c r="J7" s="671"/>
    </row>
    <row r="8" spans="2:10" ht="35.1" customHeight="1" thickBot="1">
      <c r="B8" s="678" t="s">
        <v>166</v>
      </c>
      <c r="C8" s="679"/>
      <c r="D8" s="679"/>
      <c r="E8" s="679"/>
      <c r="F8" s="679"/>
      <c r="G8" s="679"/>
      <c r="H8" s="680"/>
      <c r="J8" s="671"/>
    </row>
    <row r="9" spans="2:10" ht="45" customHeight="1" thickBot="1">
      <c r="B9" s="667" t="s">
        <v>167</v>
      </c>
      <c r="C9" s="668"/>
      <c r="D9" s="668"/>
      <c r="E9" s="669"/>
      <c r="F9" s="381" t="s">
        <v>119</v>
      </c>
      <c r="G9" s="382" t="s">
        <v>119</v>
      </c>
      <c r="H9" s="381" t="s">
        <v>137</v>
      </c>
      <c r="J9" s="671"/>
    </row>
    <row r="10" spans="2:10" ht="87" customHeight="1" thickBot="1">
      <c r="B10" s="58" t="s">
        <v>168</v>
      </c>
      <c r="C10" s="100" t="s">
        <v>169</v>
      </c>
      <c r="D10" s="112" t="s">
        <v>170</v>
      </c>
      <c r="E10" s="21" t="s">
        <v>152</v>
      </c>
      <c r="F10" s="31" t="str">
        <f>+'Form 5-D - Contractual '!D9</f>
        <v>FY 26</v>
      </c>
      <c r="G10" s="22" t="s">
        <v>293</v>
      </c>
      <c r="H10" s="22" t="str">
        <f>+'Form 5-D - Contractual '!F9</f>
        <v>FY 26/27</v>
      </c>
      <c r="J10" s="671"/>
    </row>
    <row r="11" spans="2:10" ht="39.950000000000003" customHeight="1" thickBot="1">
      <c r="B11" s="148" t="s">
        <v>171</v>
      </c>
      <c r="C11" s="338">
        <v>2893.19</v>
      </c>
      <c r="D11" s="339">
        <v>24</v>
      </c>
      <c r="E11" s="343">
        <f t="shared" ref="E11:E26" si="0">+C11*D11</f>
        <v>69436.56</v>
      </c>
      <c r="F11" s="348">
        <f>E11/2</f>
        <v>34718.28</v>
      </c>
      <c r="G11" s="352">
        <f>E11/2</f>
        <v>34718.28</v>
      </c>
      <c r="H11" s="347">
        <f t="shared" ref="H11:H26" si="1">SUM(F11:G11)</f>
        <v>69436.56</v>
      </c>
      <c r="J11" s="671"/>
    </row>
    <row r="12" spans="2:10" ht="39.950000000000003" customHeight="1" thickBot="1">
      <c r="B12" s="149" t="s">
        <v>172</v>
      </c>
      <c r="C12" s="338">
        <v>0</v>
      </c>
      <c r="D12" s="339">
        <v>0</v>
      </c>
      <c r="E12" s="343">
        <f t="shared" si="0"/>
        <v>0</v>
      </c>
      <c r="F12" s="348">
        <f>E12/2</f>
        <v>0</v>
      </c>
      <c r="G12" s="353">
        <v>0</v>
      </c>
      <c r="H12" s="153">
        <f t="shared" si="1"/>
        <v>0</v>
      </c>
      <c r="J12" s="671"/>
    </row>
    <row r="13" spans="2:10" ht="60.75" customHeight="1" thickBot="1">
      <c r="B13" s="149" t="s">
        <v>173</v>
      </c>
      <c r="C13" s="338">
        <v>22.09</v>
      </c>
      <c r="D13" s="339">
        <v>24</v>
      </c>
      <c r="E13" s="343">
        <f t="shared" si="0"/>
        <v>530.16</v>
      </c>
      <c r="F13" s="348">
        <f>E13/2</f>
        <v>265.08</v>
      </c>
      <c r="G13" s="352">
        <f>E13/2</f>
        <v>265.08</v>
      </c>
      <c r="H13" s="153">
        <f t="shared" si="1"/>
        <v>530.16</v>
      </c>
      <c r="J13" s="671"/>
    </row>
    <row r="14" spans="2:10" ht="43.5" customHeight="1" thickBot="1">
      <c r="B14" s="149" t="s">
        <v>174</v>
      </c>
      <c r="C14" s="338">
        <v>30.7</v>
      </c>
      <c r="D14" s="339">
        <v>24</v>
      </c>
      <c r="E14" s="343">
        <f t="shared" si="0"/>
        <v>736.8</v>
      </c>
      <c r="F14" s="348">
        <f t="shared" ref="F14:F16" si="2">E14/2</f>
        <v>368.4</v>
      </c>
      <c r="G14" s="352">
        <f t="shared" ref="G14:G16" si="3">E14/2</f>
        <v>368.4</v>
      </c>
      <c r="H14" s="153">
        <f t="shared" si="1"/>
        <v>736.8</v>
      </c>
      <c r="J14" s="671"/>
    </row>
    <row r="15" spans="2:10" ht="39.950000000000003" customHeight="1" thickBot="1">
      <c r="B15" s="149" t="s">
        <v>175</v>
      </c>
      <c r="C15" s="338">
        <v>33.28</v>
      </c>
      <c r="D15" s="339">
        <v>24</v>
      </c>
      <c r="E15" s="343">
        <f t="shared" si="0"/>
        <v>798.72</v>
      </c>
      <c r="F15" s="348">
        <f t="shared" si="2"/>
        <v>399.36</v>
      </c>
      <c r="G15" s="352">
        <f t="shared" si="3"/>
        <v>399.36</v>
      </c>
      <c r="H15" s="153">
        <f t="shared" si="1"/>
        <v>798.72</v>
      </c>
      <c r="J15" s="671"/>
    </row>
    <row r="16" spans="2:10" ht="39.950000000000003" customHeight="1">
      <c r="B16" s="149" t="s">
        <v>176</v>
      </c>
      <c r="C16" s="338">
        <v>0</v>
      </c>
      <c r="D16" s="339">
        <v>0</v>
      </c>
      <c r="E16" s="343">
        <f t="shared" si="0"/>
        <v>0</v>
      </c>
      <c r="F16" s="348">
        <f t="shared" si="2"/>
        <v>0</v>
      </c>
      <c r="G16" s="352">
        <f t="shared" si="3"/>
        <v>0</v>
      </c>
      <c r="H16" s="153">
        <f t="shared" si="1"/>
        <v>0</v>
      </c>
      <c r="J16" s="671"/>
    </row>
    <row r="17" spans="2:10" ht="39.950000000000003" customHeight="1">
      <c r="B17" s="149" t="s">
        <v>177</v>
      </c>
      <c r="C17" s="338">
        <v>0</v>
      </c>
      <c r="D17" s="339">
        <v>0</v>
      </c>
      <c r="E17" s="343">
        <f t="shared" si="0"/>
        <v>0</v>
      </c>
      <c r="F17" s="349">
        <v>0</v>
      </c>
      <c r="G17" s="354">
        <v>0</v>
      </c>
      <c r="H17" s="153">
        <f t="shared" si="1"/>
        <v>0</v>
      </c>
      <c r="J17" s="671"/>
    </row>
    <row r="18" spans="2:10" ht="39.950000000000003" customHeight="1">
      <c r="B18" s="149" t="s">
        <v>178</v>
      </c>
      <c r="C18" s="338">
        <v>0</v>
      </c>
      <c r="D18" s="339">
        <v>0</v>
      </c>
      <c r="E18" s="343">
        <f t="shared" si="0"/>
        <v>0</v>
      </c>
      <c r="F18" s="349">
        <v>0</v>
      </c>
      <c r="G18" s="354">
        <v>0</v>
      </c>
      <c r="H18" s="153">
        <f t="shared" si="1"/>
        <v>0</v>
      </c>
      <c r="J18" s="671"/>
    </row>
    <row r="19" spans="2:10" ht="39.950000000000003" customHeight="1">
      <c r="B19" s="149" t="s">
        <v>179</v>
      </c>
      <c r="C19" s="338">
        <v>0</v>
      </c>
      <c r="D19" s="339">
        <v>0</v>
      </c>
      <c r="E19" s="343">
        <f t="shared" si="0"/>
        <v>0</v>
      </c>
      <c r="F19" s="349">
        <v>0</v>
      </c>
      <c r="G19" s="354">
        <v>0</v>
      </c>
      <c r="H19" s="153">
        <f t="shared" si="1"/>
        <v>0</v>
      </c>
      <c r="J19" s="671"/>
    </row>
    <row r="20" spans="2:10" ht="39.950000000000003" customHeight="1">
      <c r="B20" s="149" t="s">
        <v>356</v>
      </c>
      <c r="C20" s="338">
        <v>258.42</v>
      </c>
      <c r="D20" s="339">
        <v>2</v>
      </c>
      <c r="E20" s="343">
        <f t="shared" si="0"/>
        <v>516.84</v>
      </c>
      <c r="F20" s="349">
        <f>E20/2</f>
        <v>258.42</v>
      </c>
      <c r="G20" s="354">
        <f>E20/2</f>
        <v>258.42</v>
      </c>
      <c r="H20" s="153">
        <f t="shared" si="1"/>
        <v>516.84</v>
      </c>
      <c r="J20" s="671"/>
    </row>
    <row r="21" spans="2:10" ht="39.950000000000003" customHeight="1">
      <c r="B21" s="149" t="s">
        <v>180</v>
      </c>
      <c r="C21" s="338">
        <v>0</v>
      </c>
      <c r="D21" s="339">
        <v>0</v>
      </c>
      <c r="E21" s="343">
        <f t="shared" si="0"/>
        <v>0</v>
      </c>
      <c r="F21" s="349">
        <v>0</v>
      </c>
      <c r="G21" s="354">
        <v>0</v>
      </c>
      <c r="H21" s="153">
        <f t="shared" si="1"/>
        <v>0</v>
      </c>
      <c r="J21" s="671"/>
    </row>
    <row r="22" spans="2:10" ht="39.950000000000003" customHeight="1">
      <c r="B22" s="149" t="s">
        <v>181</v>
      </c>
      <c r="C22" s="338">
        <v>0</v>
      </c>
      <c r="D22" s="339">
        <v>0</v>
      </c>
      <c r="E22" s="343">
        <f t="shared" si="0"/>
        <v>0</v>
      </c>
      <c r="F22" s="349">
        <v>0</v>
      </c>
      <c r="G22" s="354">
        <v>0</v>
      </c>
      <c r="H22" s="153">
        <f t="shared" si="1"/>
        <v>0</v>
      </c>
      <c r="J22" s="671"/>
    </row>
    <row r="23" spans="2:10" ht="63" customHeight="1">
      <c r="B23" s="149" t="s">
        <v>182</v>
      </c>
      <c r="C23" s="338">
        <v>0</v>
      </c>
      <c r="D23" s="339">
        <v>0</v>
      </c>
      <c r="E23" s="343">
        <f t="shared" si="0"/>
        <v>0</v>
      </c>
      <c r="F23" s="349">
        <v>0</v>
      </c>
      <c r="G23" s="354">
        <v>0</v>
      </c>
      <c r="H23" s="153">
        <f t="shared" si="1"/>
        <v>0</v>
      </c>
      <c r="J23" s="671"/>
    </row>
    <row r="24" spans="2:10" ht="45" customHeight="1">
      <c r="B24" s="149" t="s">
        <v>183</v>
      </c>
      <c r="C24" s="338">
        <v>315.45999999999998</v>
      </c>
      <c r="D24" s="339">
        <v>24</v>
      </c>
      <c r="E24" s="343">
        <f t="shared" si="0"/>
        <v>7571.0399999999991</v>
      </c>
      <c r="F24" s="349">
        <f>E24/2</f>
        <v>3785.5199999999995</v>
      </c>
      <c r="G24" s="354">
        <f>E24/2</f>
        <v>3785.5199999999995</v>
      </c>
      <c r="H24" s="153">
        <f t="shared" si="1"/>
        <v>7571.0399999999991</v>
      </c>
      <c r="J24" s="671"/>
    </row>
    <row r="25" spans="2:10" ht="47.25" customHeight="1">
      <c r="B25" s="149" t="s">
        <v>184</v>
      </c>
      <c r="C25" s="338">
        <v>417.46</v>
      </c>
      <c r="D25" s="339">
        <v>24</v>
      </c>
      <c r="E25" s="343">
        <f t="shared" si="0"/>
        <v>10019.039999999999</v>
      </c>
      <c r="F25" s="349">
        <f>E25/2</f>
        <v>5009.5199999999995</v>
      </c>
      <c r="G25" s="354">
        <f>E25/2</f>
        <v>5009.5199999999995</v>
      </c>
      <c r="H25" s="153">
        <f t="shared" si="1"/>
        <v>10019.039999999999</v>
      </c>
      <c r="J25" s="671"/>
    </row>
    <row r="26" spans="2:10" ht="45" customHeight="1">
      <c r="B26" s="149" t="s">
        <v>185</v>
      </c>
      <c r="C26" s="338">
        <v>2533.3000000000002</v>
      </c>
      <c r="D26" s="339">
        <v>24</v>
      </c>
      <c r="E26" s="343">
        <f t="shared" si="0"/>
        <v>60799.200000000004</v>
      </c>
      <c r="F26" s="349">
        <f>E26/2</f>
        <v>30399.600000000002</v>
      </c>
      <c r="G26" s="354">
        <f>E26/2</f>
        <v>30399.600000000002</v>
      </c>
      <c r="H26" s="153">
        <f t="shared" si="1"/>
        <v>60799.200000000004</v>
      </c>
      <c r="J26" s="671"/>
    </row>
    <row r="27" spans="2:10" ht="66.75" customHeight="1">
      <c r="B27" s="150" t="s">
        <v>186</v>
      </c>
      <c r="C27" s="338">
        <v>0</v>
      </c>
      <c r="D27" s="339">
        <v>0</v>
      </c>
      <c r="E27" s="343">
        <f t="shared" ref="E27" si="4">+C27*D27</f>
        <v>0</v>
      </c>
      <c r="F27" s="349">
        <v>0</v>
      </c>
      <c r="G27" s="354">
        <v>0</v>
      </c>
      <c r="H27" s="153">
        <f t="shared" ref="H27" si="5">SUM(F27:G27)</f>
        <v>0</v>
      </c>
      <c r="J27" s="671"/>
    </row>
    <row r="28" spans="2:10" ht="53.25" customHeight="1">
      <c r="B28" s="151" t="s">
        <v>187</v>
      </c>
      <c r="C28" s="338">
        <v>0</v>
      </c>
      <c r="D28" s="339">
        <v>0</v>
      </c>
      <c r="E28" s="343">
        <f t="shared" ref="E28:E29" si="6">+C28*D28</f>
        <v>0</v>
      </c>
      <c r="F28" s="349">
        <v>0</v>
      </c>
      <c r="G28" s="354">
        <v>0</v>
      </c>
      <c r="H28" s="153">
        <f t="shared" ref="H28:H29" si="7">SUM(F28:G28)</f>
        <v>0</v>
      </c>
      <c r="J28" s="671"/>
    </row>
    <row r="29" spans="2:10" ht="88.5" customHeight="1">
      <c r="B29" s="151" t="s">
        <v>188</v>
      </c>
      <c r="C29" s="338">
        <v>0</v>
      </c>
      <c r="D29" s="339">
        <v>0</v>
      </c>
      <c r="E29" s="343">
        <f t="shared" si="6"/>
        <v>0</v>
      </c>
      <c r="F29" s="349">
        <v>0</v>
      </c>
      <c r="G29" s="354">
        <v>0</v>
      </c>
      <c r="H29" s="153">
        <f t="shared" si="7"/>
        <v>0</v>
      </c>
      <c r="J29" s="671"/>
    </row>
    <row r="30" spans="2:10" ht="97.5" customHeight="1">
      <c r="B30" s="151" t="s">
        <v>189</v>
      </c>
      <c r="C30" s="338">
        <v>25.71</v>
      </c>
      <c r="D30" s="339">
        <v>24</v>
      </c>
      <c r="E30" s="344">
        <f t="shared" ref="E30:E32" si="8">+C30*D30</f>
        <v>617.04</v>
      </c>
      <c r="F30" s="349">
        <f>E30/2</f>
        <v>308.52</v>
      </c>
      <c r="G30" s="354">
        <f>E30/2</f>
        <v>308.52</v>
      </c>
      <c r="H30" s="154">
        <f t="shared" ref="H30:H33" si="9">SUM(F30:G30)</f>
        <v>617.04</v>
      </c>
      <c r="J30" s="671"/>
    </row>
    <row r="31" spans="2:10" ht="100.5" customHeight="1">
      <c r="B31" s="150" t="s">
        <v>190</v>
      </c>
      <c r="C31" s="338">
        <v>0</v>
      </c>
      <c r="D31" s="339">
        <v>0</v>
      </c>
      <c r="E31" s="344">
        <f t="shared" si="8"/>
        <v>0</v>
      </c>
      <c r="F31" s="349">
        <v>0</v>
      </c>
      <c r="G31" s="354">
        <v>0</v>
      </c>
      <c r="H31" s="154">
        <f t="shared" si="9"/>
        <v>0</v>
      </c>
      <c r="J31" s="671"/>
    </row>
    <row r="32" spans="2:10" ht="99" customHeight="1">
      <c r="B32" s="150" t="s">
        <v>191</v>
      </c>
      <c r="C32" s="338">
        <v>135.41999999999999</v>
      </c>
      <c r="D32" s="339">
        <v>24</v>
      </c>
      <c r="E32" s="344">
        <f t="shared" si="8"/>
        <v>3250.08</v>
      </c>
      <c r="F32" s="349">
        <f>E32/2</f>
        <v>1625.04</v>
      </c>
      <c r="G32" s="354">
        <f>E32/2</f>
        <v>1625.04</v>
      </c>
      <c r="H32" s="154">
        <f t="shared" si="9"/>
        <v>3250.08</v>
      </c>
      <c r="J32" s="671"/>
    </row>
    <row r="33" spans="2:10" ht="124.9" customHeight="1">
      <c r="B33" s="150" t="s">
        <v>192</v>
      </c>
      <c r="C33" s="338">
        <v>0</v>
      </c>
      <c r="D33" s="339">
        <v>0</v>
      </c>
      <c r="E33" s="344">
        <v>0</v>
      </c>
      <c r="F33" s="349">
        <v>0</v>
      </c>
      <c r="G33" s="354">
        <v>0</v>
      </c>
      <c r="H33" s="154">
        <f t="shared" si="9"/>
        <v>0</v>
      </c>
      <c r="J33" s="671"/>
    </row>
    <row r="34" spans="2:10" ht="73.5" customHeight="1">
      <c r="B34" s="152" t="s">
        <v>193</v>
      </c>
      <c r="C34" s="338">
        <v>0</v>
      </c>
      <c r="D34" s="340">
        <v>0</v>
      </c>
      <c r="E34" s="345">
        <v>1995.24</v>
      </c>
      <c r="F34" s="350">
        <f>+'Form 5-E Software '!F16</f>
        <v>997.61749999999995</v>
      </c>
      <c r="G34" s="355">
        <f>+'Form 5-E Software '!G16</f>
        <v>997.61749999999995</v>
      </c>
      <c r="H34" s="213">
        <f t="shared" ref="H34:H36" si="10">SUM(F34:G34)</f>
        <v>1995.2349999999999</v>
      </c>
      <c r="J34" s="671"/>
    </row>
    <row r="35" spans="2:10" ht="82.5" customHeight="1">
      <c r="B35" s="152" t="s">
        <v>194</v>
      </c>
      <c r="C35" s="338">
        <v>0</v>
      </c>
      <c r="D35" s="340">
        <v>0</v>
      </c>
      <c r="E35" s="345">
        <v>720</v>
      </c>
      <c r="F35" s="350">
        <f>+'Form 5-E Hardware '!F14</f>
        <v>720</v>
      </c>
      <c r="G35" s="355">
        <f>+'Form 5-E Hardware '!G14</f>
        <v>0</v>
      </c>
      <c r="H35" s="213">
        <f t="shared" si="10"/>
        <v>720</v>
      </c>
      <c r="J35" s="671"/>
    </row>
    <row r="36" spans="2:10" ht="51" customHeight="1" thickBot="1">
      <c r="B36" s="141" t="s">
        <v>195</v>
      </c>
      <c r="C36" s="341">
        <v>0</v>
      </c>
      <c r="D36" s="342">
        <v>0</v>
      </c>
      <c r="E36" s="346">
        <f t="shared" ref="E36" si="11">+C36*D36</f>
        <v>0</v>
      </c>
      <c r="F36" s="351">
        <v>0</v>
      </c>
      <c r="G36" s="356">
        <v>0</v>
      </c>
      <c r="H36" s="155">
        <f t="shared" si="10"/>
        <v>0</v>
      </c>
      <c r="J36" s="671"/>
    </row>
    <row r="37" spans="2:10" ht="40.5" customHeight="1" thickBot="1">
      <c r="B37" s="559" t="s">
        <v>196</v>
      </c>
      <c r="C37" s="560"/>
      <c r="D37" s="561"/>
      <c r="E37" s="383">
        <f>SUM(E11:E36)</f>
        <v>156990.71999999997</v>
      </c>
      <c r="F37" s="384">
        <f>SUM(F11:F36)</f>
        <v>78855.357499999984</v>
      </c>
      <c r="G37" s="384">
        <f>SUM(G11:G36)</f>
        <v>78135.357499999984</v>
      </c>
      <c r="H37" s="385">
        <f>SUM(H11:H36)</f>
        <v>156990.71499999997</v>
      </c>
      <c r="I37" s="7"/>
      <c r="J37" s="671"/>
    </row>
    <row r="38" spans="2:10" ht="52.5" customHeight="1" thickBot="1">
      <c r="B38" s="601" t="s">
        <v>143</v>
      </c>
      <c r="C38" s="602"/>
      <c r="D38" s="602"/>
      <c r="E38" s="603"/>
      <c r="F38" s="672"/>
      <c r="G38" s="673"/>
      <c r="H38" s="674"/>
      <c r="J38" s="671"/>
    </row>
    <row r="39" spans="2:10" ht="33" customHeight="1" thickBot="1">
      <c r="B39" s="675" t="s">
        <v>128</v>
      </c>
      <c r="C39" s="676"/>
      <c r="D39" s="676"/>
      <c r="E39" s="677"/>
      <c r="F39" s="638"/>
      <c r="G39" s="639"/>
      <c r="H39" s="640"/>
      <c r="J39" s="671"/>
    </row>
  </sheetData>
  <mergeCells count="14">
    <mergeCell ref="B2:H2"/>
    <mergeCell ref="B3:H3"/>
    <mergeCell ref="B4:H4"/>
    <mergeCell ref="B5:H5"/>
    <mergeCell ref="C6:H6"/>
    <mergeCell ref="B9:E9"/>
    <mergeCell ref="J3:J39"/>
    <mergeCell ref="B38:E38"/>
    <mergeCell ref="F38:H38"/>
    <mergeCell ref="B39:E39"/>
    <mergeCell ref="F39:H39"/>
    <mergeCell ref="B37:D37"/>
    <mergeCell ref="B8:H8"/>
    <mergeCell ref="C7:H7"/>
  </mergeCells>
  <conditionalFormatting sqref="B11:B26">
    <cfRule type="colorScale" priority="2">
      <colorScale>
        <cfvo type="min"/>
        <cfvo type="max"/>
        <color rgb="FF63BE7B"/>
        <color rgb="FFFFEF9C"/>
      </colorScale>
    </cfRule>
  </conditionalFormatting>
  <conditionalFormatting sqref="B28:B29">
    <cfRule type="colorScale" priority="3">
      <colorScale>
        <cfvo type="min"/>
        <cfvo type="max"/>
        <color rgb="FF63BE7B"/>
        <color rgb="FFFFEF9C"/>
      </colorScale>
    </cfRule>
  </conditionalFormatting>
  <hyperlinks>
    <hyperlink ref="B2:H2" location="'Links to Tabs '!A1" display="Form 5-E.  Authorized Additional Other Expenses" xr:uid="{08D19398-5B57-4EBE-97C5-57EEE2D45F1B}"/>
  </hyperlinks>
  <printOptions horizontalCentered="1" verticalCentered="1"/>
  <pageMargins left="0" right="0" top="0" bottom="0" header="0.3" footer="0.3"/>
  <pageSetup scale="77" orientation="portrait" r:id="rId1"/>
  <colBreaks count="1" manualBreakCount="1">
    <brk id="8" max="1048575" man="1"/>
  </colBreaks>
  <ignoredErrors>
    <ignoredError sqref="E17:H19 E11 H11 E36:H36 H33 H34 H35 E12 G12:H12 E13 H13 E14:E16 H14:H16 E27:H29 E25 H25 E26 H26 E31:H31 E30 H30 E32 H32 E24 H24 E21:H23 E20 H20" unlockedFormula="1"/>
  </ignoredError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1000000}">
          <x14:formula1>
            <xm:f>'Codes '!$B$30:$B$39</xm:f>
          </x14:formula1>
          <xm:sqref>G10:H10</xm:sqref>
        </x14:dataValidation>
        <x14:dataValidation type="list" allowBlank="1" showInputMessage="1" showErrorMessage="1" xr:uid="{00000000-0002-0000-0900-000002000000}">
          <x14:formula1>
            <xm:f>'Codes '!$B$28:$B$28</xm:f>
          </x14:formula1>
          <xm:sqref>C6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249977111117893"/>
  </sheetPr>
  <dimension ref="B1:J18"/>
  <sheetViews>
    <sheetView workbookViewId="0">
      <selection activeCell="J3" sqref="J3:J18"/>
    </sheetView>
  </sheetViews>
  <sheetFormatPr defaultColWidth="9.140625" defaultRowHeight="15.75"/>
  <cols>
    <col min="1" max="1" width="2.7109375" style="1" customWidth="1"/>
    <col min="2" max="2" width="25.7109375" style="5" customWidth="1"/>
    <col min="3" max="3" width="14.140625" style="5" customWidth="1"/>
    <col min="4" max="4" width="14.42578125" style="5" customWidth="1"/>
    <col min="5" max="5" width="16.28515625" style="5" customWidth="1"/>
    <col min="6" max="6" width="18.140625" style="5" customWidth="1"/>
    <col min="7" max="8" width="20.7109375" style="5" customWidth="1"/>
    <col min="9" max="9" width="4.7109375" style="1" customWidth="1"/>
    <col min="10" max="10" width="86.140625" style="20" customWidth="1"/>
    <col min="11" max="16384" width="9.140625" style="1"/>
  </cols>
  <sheetData>
    <row r="1" spans="2:10" ht="15" customHeight="1" thickBot="1"/>
    <row r="2" spans="2:10" ht="35.1" customHeight="1" thickBot="1">
      <c r="B2" s="474" t="s">
        <v>197</v>
      </c>
      <c r="C2" s="523"/>
      <c r="D2" s="523"/>
      <c r="E2" s="523"/>
      <c r="F2" s="523"/>
      <c r="G2" s="523"/>
      <c r="H2" s="475"/>
      <c r="J2" s="362" t="s">
        <v>163</v>
      </c>
    </row>
    <row r="3" spans="2:10" ht="35.1" customHeight="1" thickBot="1">
      <c r="B3" s="490" t="str">
        <f>+'Form 5-D - Contractual '!B3:D3</f>
        <v>NORTH CENTRAL TEXAS COUNCIL OF GOVERNMENTS  - #4</v>
      </c>
      <c r="C3" s="525"/>
      <c r="D3" s="525"/>
      <c r="E3" s="525"/>
      <c r="F3" s="525"/>
      <c r="G3" s="525"/>
      <c r="H3" s="491"/>
      <c r="J3" s="556" t="s">
        <v>198</v>
      </c>
    </row>
    <row r="4" spans="2:10" ht="35.1" customHeight="1" thickBot="1">
      <c r="B4" s="681" t="str">
        <f>+'Form 5-D - Contractual '!B4:D4</f>
        <v>FY 26/27</v>
      </c>
      <c r="C4" s="682"/>
      <c r="D4" s="682"/>
      <c r="E4" s="682"/>
      <c r="F4" s="682"/>
      <c r="G4" s="682"/>
      <c r="H4" s="683"/>
      <c r="J4" s="557"/>
    </row>
    <row r="5" spans="2:10" ht="15" customHeight="1" thickBot="1">
      <c r="B5" s="608" t="s">
        <v>134</v>
      </c>
      <c r="C5" s="609"/>
      <c r="D5" s="609"/>
      <c r="E5" s="609"/>
      <c r="F5" s="609"/>
      <c r="G5" s="609"/>
      <c r="H5" s="610"/>
      <c r="J5" s="557"/>
    </row>
    <row r="6" spans="2:10" ht="35.1" hidden="1" customHeight="1" thickBot="1">
      <c r="B6" s="29" t="s">
        <v>165</v>
      </c>
      <c r="C6" s="684" t="s">
        <v>116</v>
      </c>
      <c r="D6" s="685"/>
      <c r="E6" s="685"/>
      <c r="F6" s="685"/>
      <c r="G6" s="685"/>
      <c r="H6" s="686"/>
      <c r="J6" s="557"/>
    </row>
    <row r="7" spans="2:10" ht="35.1" hidden="1" customHeight="1" thickBot="1">
      <c r="B7" s="30" t="s">
        <v>117</v>
      </c>
      <c r="C7" s="611"/>
      <c r="D7" s="659"/>
      <c r="E7" s="659"/>
      <c r="F7" s="659"/>
      <c r="G7" s="659"/>
      <c r="H7" s="660"/>
      <c r="J7" s="557"/>
    </row>
    <row r="8" spans="2:10" ht="53.25" customHeight="1" thickBot="1">
      <c r="B8" s="690" t="s">
        <v>199</v>
      </c>
      <c r="C8" s="691"/>
      <c r="D8" s="691"/>
      <c r="E8" s="692"/>
      <c r="F8" s="382" t="s">
        <v>119</v>
      </c>
      <c r="G8" s="382" t="s">
        <v>119</v>
      </c>
      <c r="H8" s="381" t="s">
        <v>137</v>
      </c>
      <c r="J8" s="557"/>
    </row>
    <row r="9" spans="2:10" ht="73.5" customHeight="1" thickBot="1">
      <c r="B9" s="102" t="s">
        <v>168</v>
      </c>
      <c r="C9" s="21" t="s">
        <v>169</v>
      </c>
      <c r="D9" s="27" t="s">
        <v>170</v>
      </c>
      <c r="E9" s="21" t="s">
        <v>152</v>
      </c>
      <c r="F9" s="21" t="str">
        <f>+'Form 5-D - Contractual '!D9</f>
        <v>FY 26</v>
      </c>
      <c r="G9" s="22" t="str">
        <f>+'Form 5-D - Contractual '!E9</f>
        <v>FY 27</v>
      </c>
      <c r="H9" s="22" t="str">
        <f>+'Form 5-D - Contractual '!F9</f>
        <v>FY 26/27</v>
      </c>
      <c r="J9" s="557"/>
    </row>
    <row r="10" spans="2:10" ht="114.75" customHeight="1" thickBot="1">
      <c r="B10" s="424" t="s">
        <v>333</v>
      </c>
      <c r="C10" s="198">
        <v>633.97</v>
      </c>
      <c r="D10" s="198">
        <v>0.3</v>
      </c>
      <c r="E10" s="142">
        <f>+C10*D10</f>
        <v>190.191</v>
      </c>
      <c r="F10" s="143">
        <f>E10/2</f>
        <v>95.095500000000001</v>
      </c>
      <c r="G10" s="199">
        <f>E10/2</f>
        <v>95.095500000000001</v>
      </c>
      <c r="H10" s="200">
        <f>SUM(F10:G10)</f>
        <v>190.191</v>
      </c>
      <c r="J10" s="557"/>
    </row>
    <row r="11" spans="2:10" ht="76.5" customHeight="1" thickBot="1">
      <c r="B11" s="425" t="s">
        <v>334</v>
      </c>
      <c r="C11" s="144">
        <v>318.32</v>
      </c>
      <c r="D11" s="428">
        <v>0.5</v>
      </c>
      <c r="E11" s="142">
        <f>+C11*D11</f>
        <v>159.16</v>
      </c>
      <c r="F11" s="143">
        <f t="shared" ref="F11:F15" si="0">E11/2</f>
        <v>79.58</v>
      </c>
      <c r="G11" s="199">
        <f t="shared" ref="G11:G15" si="1">E11/2</f>
        <v>79.58</v>
      </c>
      <c r="H11" s="200">
        <f>SUM(F11:G11)</f>
        <v>159.16</v>
      </c>
      <c r="J11" s="557"/>
    </row>
    <row r="12" spans="2:10" ht="62.25" customHeight="1" thickBot="1">
      <c r="B12" s="426" t="s">
        <v>335</v>
      </c>
      <c r="C12" s="427">
        <v>179.4</v>
      </c>
      <c r="D12" s="429">
        <v>0.4</v>
      </c>
      <c r="E12" s="145">
        <f t="shared" ref="E12:E15" si="2">+C12*D12</f>
        <v>71.760000000000005</v>
      </c>
      <c r="F12" s="143">
        <f t="shared" si="0"/>
        <v>35.880000000000003</v>
      </c>
      <c r="G12" s="199">
        <f t="shared" si="1"/>
        <v>35.880000000000003</v>
      </c>
      <c r="H12" s="201">
        <f t="shared" ref="H12:H15" si="3">SUM(F12:G12)</f>
        <v>71.760000000000005</v>
      </c>
      <c r="J12" s="557"/>
    </row>
    <row r="13" spans="2:10" ht="81" customHeight="1" thickBot="1">
      <c r="B13" s="426" t="s">
        <v>336</v>
      </c>
      <c r="C13" s="427">
        <v>1620</v>
      </c>
      <c r="D13" s="429">
        <v>0.5</v>
      </c>
      <c r="E13" s="145">
        <f t="shared" si="2"/>
        <v>810</v>
      </c>
      <c r="F13" s="143">
        <f t="shared" si="0"/>
        <v>405</v>
      </c>
      <c r="G13" s="199">
        <f t="shared" si="1"/>
        <v>405</v>
      </c>
      <c r="H13" s="201">
        <f t="shared" si="3"/>
        <v>810</v>
      </c>
      <c r="J13" s="557"/>
    </row>
    <row r="14" spans="2:10" ht="92.25" customHeight="1" thickBot="1">
      <c r="B14" s="426" t="s">
        <v>337</v>
      </c>
      <c r="C14" s="427">
        <v>823.54</v>
      </c>
      <c r="D14" s="429">
        <v>0.6</v>
      </c>
      <c r="E14" s="145">
        <f t="shared" ref="E14" si="4">+C14*D14</f>
        <v>494.12399999999997</v>
      </c>
      <c r="F14" s="143">
        <f t="shared" si="0"/>
        <v>247.06199999999998</v>
      </c>
      <c r="G14" s="199">
        <f t="shared" si="1"/>
        <v>247.06199999999998</v>
      </c>
      <c r="H14" s="201">
        <f t="shared" ref="H14" si="5">SUM(F14:G14)</f>
        <v>494.12399999999997</v>
      </c>
      <c r="J14" s="557"/>
    </row>
    <row r="15" spans="2:10" ht="71.25" customHeight="1" thickBot="1">
      <c r="B15" s="426" t="s">
        <v>338</v>
      </c>
      <c r="C15" s="146">
        <v>675</v>
      </c>
      <c r="D15" s="430">
        <v>0.4</v>
      </c>
      <c r="E15" s="147">
        <f t="shared" si="2"/>
        <v>270</v>
      </c>
      <c r="F15" s="143">
        <f t="shared" si="0"/>
        <v>135</v>
      </c>
      <c r="G15" s="199">
        <f t="shared" si="1"/>
        <v>135</v>
      </c>
      <c r="H15" s="202">
        <f t="shared" si="3"/>
        <v>270</v>
      </c>
      <c r="J15" s="557"/>
    </row>
    <row r="16" spans="2:10" ht="43.5" customHeight="1" thickBot="1">
      <c r="B16" s="687" t="s">
        <v>200</v>
      </c>
      <c r="C16" s="688"/>
      <c r="D16" s="689"/>
      <c r="E16" s="377">
        <f>SUM(E10:E15)</f>
        <v>1995.2349999999999</v>
      </c>
      <c r="F16" s="386">
        <f>SUM(F9:F15)</f>
        <v>997.61749999999995</v>
      </c>
      <c r="G16" s="377">
        <f>SUM(G9:G15)</f>
        <v>997.61749999999995</v>
      </c>
      <c r="H16" s="377">
        <f>SUM(H9:H15)</f>
        <v>1995.2349999999999</v>
      </c>
      <c r="J16" s="557"/>
    </row>
    <row r="17" spans="2:10" ht="48.75" customHeight="1" thickBot="1">
      <c r="B17" s="553" t="s">
        <v>143</v>
      </c>
      <c r="C17" s="554"/>
      <c r="D17" s="554"/>
      <c r="E17" s="555"/>
      <c r="F17" s="542"/>
      <c r="G17" s="661"/>
      <c r="H17" s="543"/>
      <c r="J17" s="557"/>
    </row>
    <row r="18" spans="2:10" ht="45.75" customHeight="1" thickBot="1">
      <c r="B18" s="693" t="s">
        <v>128</v>
      </c>
      <c r="C18" s="694"/>
      <c r="D18" s="694"/>
      <c r="E18" s="695"/>
      <c r="F18" s="638"/>
      <c r="G18" s="639"/>
      <c r="H18" s="640"/>
      <c r="J18" s="558"/>
    </row>
  </sheetData>
  <mergeCells count="13">
    <mergeCell ref="J3:J18"/>
    <mergeCell ref="F18:H18"/>
    <mergeCell ref="B16:D16"/>
    <mergeCell ref="B8:E8"/>
    <mergeCell ref="B17:E17"/>
    <mergeCell ref="F17:H17"/>
    <mergeCell ref="B18:E18"/>
    <mergeCell ref="B2:H2"/>
    <mergeCell ref="B3:H3"/>
    <mergeCell ref="B5:H5"/>
    <mergeCell ref="C6:H6"/>
    <mergeCell ref="C7:H7"/>
    <mergeCell ref="B4:H4"/>
  </mergeCells>
  <hyperlinks>
    <hyperlink ref="B2:H2" location="'Links to Tabs '!A1" display="Form 5-E.  Authorized Additional Other Expenses (Software) " xr:uid="{4D42A14F-2C68-4CA5-B6AC-DC6F26CC6AC1}"/>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A00-000001000000}">
          <x14:formula1>
            <xm:f>'Codes '!$B$30:$B$39</xm:f>
          </x14:formula1>
          <xm:sqref>G9:H9</xm:sqref>
        </x14:dataValidation>
        <x14:dataValidation type="list" allowBlank="1" showInputMessage="1" showErrorMessage="1" xr:uid="{00000000-0002-0000-0A00-000002000000}">
          <x14:formula1>
            <xm:f>'Codes '!$B$28:$B$28</xm:f>
          </x14:formula1>
          <xm:sqref>C6</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249977111117893"/>
  </sheetPr>
  <dimension ref="B1:J16"/>
  <sheetViews>
    <sheetView topLeftCell="A8" workbookViewId="0">
      <selection activeCell="H10" sqref="H10"/>
    </sheetView>
  </sheetViews>
  <sheetFormatPr defaultColWidth="9.140625" defaultRowHeight="15.75"/>
  <cols>
    <col min="1" max="1" width="2.7109375" style="1" customWidth="1"/>
    <col min="2" max="2" width="25.7109375" style="5" customWidth="1"/>
    <col min="3" max="3" width="14.140625" style="5" customWidth="1"/>
    <col min="4" max="4" width="14.42578125" style="5" customWidth="1"/>
    <col min="5" max="5" width="16.28515625" style="5" customWidth="1"/>
    <col min="6" max="6" width="18.140625" style="5" customWidth="1"/>
    <col min="7" max="8" width="20.7109375" style="5" customWidth="1"/>
    <col min="9" max="9" width="12.140625" style="1" customWidth="1"/>
    <col min="10" max="10" width="86.140625" style="20" customWidth="1"/>
    <col min="11" max="16384" width="9.140625" style="1"/>
  </cols>
  <sheetData>
    <row r="1" spans="2:10" ht="15" customHeight="1" thickBot="1"/>
    <row r="2" spans="2:10" ht="35.1" customHeight="1" thickBot="1">
      <c r="B2" s="696" t="s">
        <v>201</v>
      </c>
      <c r="C2" s="697"/>
      <c r="D2" s="697"/>
      <c r="E2" s="697"/>
      <c r="F2" s="697"/>
      <c r="G2" s="697"/>
      <c r="H2" s="698"/>
      <c r="J2" s="362" t="s">
        <v>163</v>
      </c>
    </row>
    <row r="3" spans="2:10" ht="35.1" customHeight="1" thickBot="1">
      <c r="B3" s="490" t="str">
        <f>+'Form 5-D - Contractual '!B3:D3</f>
        <v>NORTH CENTRAL TEXAS COUNCIL OF GOVERNMENTS  - #4</v>
      </c>
      <c r="C3" s="525"/>
      <c r="D3" s="525"/>
      <c r="E3" s="525"/>
      <c r="F3" s="525"/>
      <c r="G3" s="525"/>
      <c r="H3" s="491"/>
      <c r="J3" s="699" t="s">
        <v>202</v>
      </c>
    </row>
    <row r="4" spans="2:10" ht="35.1" customHeight="1" thickBot="1">
      <c r="B4" s="681" t="str">
        <f>+'Form 5-D - Contractual '!B4:D4</f>
        <v>FY 26/27</v>
      </c>
      <c r="C4" s="682"/>
      <c r="D4" s="682"/>
      <c r="E4" s="682"/>
      <c r="F4" s="682"/>
      <c r="G4" s="682"/>
      <c r="H4" s="683"/>
      <c r="J4" s="700"/>
    </row>
    <row r="5" spans="2:10" ht="15" customHeight="1" thickBot="1">
      <c r="B5" s="608" t="s">
        <v>134</v>
      </c>
      <c r="C5" s="609"/>
      <c r="D5" s="609"/>
      <c r="E5" s="609"/>
      <c r="F5" s="609"/>
      <c r="G5" s="609"/>
      <c r="H5" s="610"/>
      <c r="J5" s="700"/>
    </row>
    <row r="6" spans="2:10" ht="35.1" hidden="1" customHeight="1" thickBot="1">
      <c r="B6" s="29" t="s">
        <v>165</v>
      </c>
      <c r="C6" s="684" t="s">
        <v>116</v>
      </c>
      <c r="D6" s="685"/>
      <c r="E6" s="685"/>
      <c r="F6" s="685"/>
      <c r="G6" s="685"/>
      <c r="H6" s="686"/>
      <c r="J6" s="700"/>
    </row>
    <row r="7" spans="2:10" ht="35.1" hidden="1" customHeight="1" thickBot="1">
      <c r="B7" s="30" t="s">
        <v>117</v>
      </c>
      <c r="C7" s="611"/>
      <c r="D7" s="659"/>
      <c r="E7" s="659"/>
      <c r="F7" s="659"/>
      <c r="G7" s="659"/>
      <c r="H7" s="660"/>
      <c r="J7" s="700"/>
    </row>
    <row r="8" spans="2:10" ht="51" customHeight="1" thickBot="1">
      <c r="B8" s="702" t="s">
        <v>203</v>
      </c>
      <c r="C8" s="703"/>
      <c r="D8" s="703"/>
      <c r="E8" s="703"/>
      <c r="F8" s="382" t="s">
        <v>119</v>
      </c>
      <c r="G8" s="382" t="s">
        <v>119</v>
      </c>
      <c r="H8" s="381" t="s">
        <v>137</v>
      </c>
      <c r="J8" s="700"/>
    </row>
    <row r="9" spans="2:10" ht="78.75" customHeight="1" thickBot="1">
      <c r="B9" s="102" t="s">
        <v>168</v>
      </c>
      <c r="C9" s="21" t="s">
        <v>169</v>
      </c>
      <c r="D9" s="27" t="s">
        <v>170</v>
      </c>
      <c r="E9" s="102" t="s">
        <v>152</v>
      </c>
      <c r="F9" s="21" t="str">
        <f>+'Form 5-D - Contractual '!D9</f>
        <v>FY 26</v>
      </c>
      <c r="G9" s="22" t="str">
        <f>+'Form 5-D - Contractual '!E9</f>
        <v>FY 27</v>
      </c>
      <c r="H9" s="22" t="str">
        <f>+'Form 5-D - Contractual '!F9</f>
        <v>FY 26/27</v>
      </c>
      <c r="J9" s="700"/>
    </row>
    <row r="10" spans="2:10" ht="81" customHeight="1">
      <c r="B10" s="431" t="s">
        <v>339</v>
      </c>
      <c r="C10" s="68">
        <v>1800</v>
      </c>
      <c r="D10" s="68">
        <v>0.4</v>
      </c>
      <c r="E10" s="103">
        <f t="shared" ref="E10:E13" si="0">+C10*D10</f>
        <v>720</v>
      </c>
      <c r="F10" s="116">
        <f>E10</f>
        <v>720</v>
      </c>
      <c r="G10" s="68">
        <v>0</v>
      </c>
      <c r="H10" s="35">
        <f>SUM(F10:G10)</f>
        <v>720</v>
      </c>
      <c r="J10" s="700"/>
    </row>
    <row r="11" spans="2:10" ht="24.95" customHeight="1">
      <c r="B11" s="106"/>
      <c r="C11" s="68">
        <v>0</v>
      </c>
      <c r="D11" s="68">
        <v>0</v>
      </c>
      <c r="E11" s="108">
        <f t="shared" si="0"/>
        <v>0</v>
      </c>
      <c r="F11" s="117">
        <v>0</v>
      </c>
      <c r="G11" s="69">
        <v>0</v>
      </c>
      <c r="H11" s="35">
        <f t="shared" ref="H11:H13" si="1">SUM(F11:G11)</f>
        <v>0</v>
      </c>
      <c r="J11" s="700"/>
    </row>
    <row r="12" spans="2:10" ht="24.95" customHeight="1">
      <c r="B12" s="106"/>
      <c r="C12" s="69">
        <v>0</v>
      </c>
      <c r="D12" s="69">
        <v>0</v>
      </c>
      <c r="E12" s="104">
        <f t="shared" si="0"/>
        <v>0</v>
      </c>
      <c r="F12" s="117">
        <v>0</v>
      </c>
      <c r="G12" s="69">
        <v>0</v>
      </c>
      <c r="H12" s="35">
        <f t="shared" si="1"/>
        <v>0</v>
      </c>
      <c r="I12" s="7"/>
      <c r="J12" s="700"/>
    </row>
    <row r="13" spans="2:10" ht="24.95" customHeight="1" thickBot="1">
      <c r="B13" s="107"/>
      <c r="C13" s="70">
        <v>0</v>
      </c>
      <c r="D13" s="70">
        <v>0</v>
      </c>
      <c r="E13" s="105">
        <f t="shared" si="0"/>
        <v>0</v>
      </c>
      <c r="F13" s="118">
        <v>0</v>
      </c>
      <c r="G13" s="70">
        <v>0</v>
      </c>
      <c r="H13" s="35">
        <f t="shared" si="1"/>
        <v>0</v>
      </c>
      <c r="J13" s="700"/>
    </row>
    <row r="14" spans="2:10" ht="43.5" customHeight="1" thickBot="1">
      <c r="B14" s="704" t="s">
        <v>204</v>
      </c>
      <c r="C14" s="705"/>
      <c r="D14" s="705"/>
      <c r="E14" s="387">
        <f>SUM(E10:E13)</f>
        <v>720</v>
      </c>
      <c r="F14" s="388">
        <f t="shared" ref="F14:H14" si="2">SUM(F10:F13)</f>
        <v>720</v>
      </c>
      <c r="G14" s="389">
        <f t="shared" si="2"/>
        <v>0</v>
      </c>
      <c r="H14" s="390">
        <f t="shared" si="2"/>
        <v>720</v>
      </c>
      <c r="J14" s="700"/>
    </row>
    <row r="15" spans="2:10" ht="50.25" customHeight="1" thickBot="1">
      <c r="B15" s="553" t="s">
        <v>143</v>
      </c>
      <c r="C15" s="554"/>
      <c r="D15" s="554"/>
      <c r="E15" s="555"/>
      <c r="F15" s="542"/>
      <c r="G15" s="661"/>
      <c r="H15" s="543"/>
      <c r="J15" s="700"/>
    </row>
    <row r="16" spans="2:10" ht="47.25" customHeight="1" thickBot="1">
      <c r="B16" s="693" t="s">
        <v>128</v>
      </c>
      <c r="C16" s="694"/>
      <c r="D16" s="694"/>
      <c r="E16" s="695"/>
      <c r="F16" s="638"/>
      <c r="G16" s="639"/>
      <c r="H16" s="640"/>
      <c r="J16" s="701"/>
    </row>
  </sheetData>
  <mergeCells count="13">
    <mergeCell ref="C7:H7"/>
    <mergeCell ref="J3:J16"/>
    <mergeCell ref="B8:E8"/>
    <mergeCell ref="B14:D14"/>
    <mergeCell ref="B15:E15"/>
    <mergeCell ref="F15:H15"/>
    <mergeCell ref="B16:E16"/>
    <mergeCell ref="F16:H16"/>
    <mergeCell ref="B2:H2"/>
    <mergeCell ref="B3:H3"/>
    <mergeCell ref="B4:H4"/>
    <mergeCell ref="B5:H5"/>
    <mergeCell ref="C6:H6"/>
  </mergeCells>
  <hyperlinks>
    <hyperlink ref="B2:H2" location="'Links to Tabs '!A1" display="Form 5-E.  Authorized Additional Other Expenses (Hardware) " xr:uid="{EC50324E-3BBD-4761-86CD-16A767BD275C}"/>
  </hyperlink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1000000}">
          <x14:formula1>
            <xm:f>'Codes '!$B$30:$B$39</xm:f>
          </x14:formula1>
          <xm:sqref>G9:H9</xm:sqref>
        </x14:dataValidation>
        <x14:dataValidation type="list" allowBlank="1" showInputMessage="1" showErrorMessage="1" xr:uid="{00000000-0002-0000-0B00-000002000000}">
          <x14:formula1>
            <xm:f>'Codes '!$B$28:$B$28</xm:f>
          </x14:formula1>
          <xm:sqref>C6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79998168889431442"/>
  </sheetPr>
  <dimension ref="C1:I24"/>
  <sheetViews>
    <sheetView topLeftCell="A14" zoomScaleNormal="100" workbookViewId="0">
      <selection activeCell="C17" sqref="C17:G21"/>
    </sheetView>
  </sheetViews>
  <sheetFormatPr defaultColWidth="9.140625" defaultRowHeight="15.75"/>
  <cols>
    <col min="1" max="2" width="2.85546875" style="1" customWidth="1"/>
    <col min="3" max="3" width="33.85546875" style="1" customWidth="1"/>
    <col min="4" max="4" width="20.28515625" style="8" customWidth="1"/>
    <col min="5" max="5" width="18.42578125" style="8" customWidth="1"/>
    <col min="6" max="6" width="18.7109375" style="8" customWidth="1"/>
    <col min="7" max="7" width="23.85546875" style="8" customWidth="1"/>
    <col min="8" max="8" width="6" style="8" customWidth="1"/>
    <col min="9" max="9" width="90.28515625" style="20" customWidth="1"/>
    <col min="10" max="16384" width="9.140625" style="1"/>
  </cols>
  <sheetData>
    <row r="1" spans="3:9" ht="15" customHeight="1" thickBot="1"/>
    <row r="2" spans="3:9" ht="35.1" customHeight="1" thickBot="1">
      <c r="C2" s="474" t="s">
        <v>205</v>
      </c>
      <c r="D2" s="523"/>
      <c r="E2" s="523"/>
      <c r="F2" s="523"/>
      <c r="G2" s="475"/>
      <c r="H2" s="309"/>
      <c r="I2" s="362" t="s">
        <v>206</v>
      </c>
    </row>
    <row r="3" spans="3:9" ht="35.1" customHeight="1" thickBot="1">
      <c r="C3" s="490" t="str">
        <f>'Form 5-E Hardware '!$B$3</f>
        <v>NORTH CENTRAL TEXAS COUNCIL OF GOVERNMENTS  - #4</v>
      </c>
      <c r="D3" s="525"/>
      <c r="E3" s="525"/>
      <c r="F3" s="525"/>
      <c r="G3" s="491"/>
      <c r="H3" s="310"/>
      <c r="I3" s="556" t="s">
        <v>207</v>
      </c>
    </row>
    <row r="4" spans="3:9" ht="35.1" customHeight="1" thickBot="1">
      <c r="C4" s="490" t="str">
        <f>'Form 5-E Hardware '!$B$4</f>
        <v>FY 26/27</v>
      </c>
      <c r="D4" s="525"/>
      <c r="E4" s="525"/>
      <c r="F4" s="525"/>
      <c r="G4" s="491"/>
      <c r="H4" s="290"/>
      <c r="I4" s="711"/>
    </row>
    <row r="5" spans="3:9" ht="15" customHeight="1" thickBot="1">
      <c r="C5" s="608" t="s">
        <v>134</v>
      </c>
      <c r="D5" s="609"/>
      <c r="E5" s="609"/>
      <c r="F5" s="609"/>
      <c r="G5" s="610"/>
      <c r="H5" s="305"/>
      <c r="I5" s="711"/>
    </row>
    <row r="6" spans="3:9" ht="35.1" hidden="1" customHeight="1" thickBot="1">
      <c r="C6" s="196" t="s">
        <v>158</v>
      </c>
      <c r="D6" s="684" t="str">
        <f>'Form 5-E Hardware '!$C$6</f>
        <v xml:space="preserve">Select appropriate reporting quarter from the drop down menu, when making revisions to this form. </v>
      </c>
      <c r="E6" s="685"/>
      <c r="F6" s="685"/>
      <c r="G6" s="686"/>
      <c r="H6" s="306"/>
      <c r="I6" s="711"/>
    </row>
    <row r="7" spans="3:9" ht="35.1" hidden="1" customHeight="1" thickBot="1">
      <c r="C7" s="197" t="s">
        <v>117</v>
      </c>
      <c r="D7" s="713"/>
      <c r="E7" s="714"/>
      <c r="F7" s="714"/>
      <c r="G7" s="715"/>
      <c r="H7" s="307"/>
      <c r="I7" s="711"/>
    </row>
    <row r="8" spans="3:9" ht="35.1" customHeight="1" thickBot="1">
      <c r="C8" s="709" t="s">
        <v>208</v>
      </c>
      <c r="D8" s="716" t="s">
        <v>209</v>
      </c>
      <c r="E8" s="371" t="s">
        <v>119</v>
      </c>
      <c r="F8" s="370" t="s">
        <v>119</v>
      </c>
      <c r="G8" s="371" t="s">
        <v>137</v>
      </c>
      <c r="H8" s="296"/>
      <c r="I8" s="711"/>
    </row>
    <row r="9" spans="3:9" ht="71.25" customHeight="1" thickBot="1">
      <c r="C9" s="710"/>
      <c r="D9" s="717"/>
      <c r="E9" s="302" t="str">
        <f>+'Form 5-C - Equipment-Original'!F9</f>
        <v>FY 26</v>
      </c>
      <c r="F9" s="303" t="str">
        <f>+'Form 5-C - Equipment-Original'!G9</f>
        <v>FY 27</v>
      </c>
      <c r="G9" s="303" t="str">
        <f>+'Form 5-C - Equipment-Original'!H9</f>
        <v>FY 26/27</v>
      </c>
      <c r="H9" s="293"/>
      <c r="I9" s="711"/>
    </row>
    <row r="10" spans="3:9" ht="20.100000000000001" customHeight="1">
      <c r="C10" s="185" t="s">
        <v>210</v>
      </c>
      <c r="D10" s="193">
        <v>768476.57</v>
      </c>
      <c r="E10" s="194">
        <f>D10/2</f>
        <v>384238.28499999997</v>
      </c>
      <c r="F10" s="195">
        <f>D10/2</f>
        <v>384238.28499999997</v>
      </c>
      <c r="G10" s="157">
        <f>SUM(E10:F10)</f>
        <v>768476.57</v>
      </c>
      <c r="H10" s="308"/>
      <c r="I10" s="711"/>
    </row>
    <row r="11" spans="3:9" ht="20.100000000000001" customHeight="1">
      <c r="C11" s="186" t="s">
        <v>328</v>
      </c>
      <c r="D11" s="182">
        <v>90000</v>
      </c>
      <c r="E11" s="183">
        <f>D11/2</f>
        <v>45000</v>
      </c>
      <c r="F11" s="183">
        <f>D11/2</f>
        <v>45000</v>
      </c>
      <c r="G11" s="187">
        <f t="shared" ref="G11:G14" si="0">SUM(E11:F11)</f>
        <v>90000</v>
      </c>
      <c r="H11" s="308"/>
      <c r="I11" s="711"/>
    </row>
    <row r="12" spans="3:9" ht="35.25" customHeight="1">
      <c r="C12" s="186" t="s">
        <v>329</v>
      </c>
      <c r="D12" s="182">
        <v>100000</v>
      </c>
      <c r="E12" s="183">
        <f>D12/2</f>
        <v>50000</v>
      </c>
      <c r="F12" s="184">
        <f>D12/2</f>
        <v>50000</v>
      </c>
      <c r="G12" s="187">
        <f t="shared" si="0"/>
        <v>100000</v>
      </c>
      <c r="H12" s="308"/>
      <c r="I12" s="711"/>
    </row>
    <row r="13" spans="3:9" ht="20.100000000000001" customHeight="1">
      <c r="C13" s="186" t="s">
        <v>330</v>
      </c>
      <c r="D13" s="182">
        <v>86125.48</v>
      </c>
      <c r="E13" s="183">
        <f>D13/2</f>
        <v>43062.74</v>
      </c>
      <c r="F13" s="184">
        <f>D13/2</f>
        <v>43062.74</v>
      </c>
      <c r="G13" s="187">
        <f t="shared" si="0"/>
        <v>86125.48</v>
      </c>
      <c r="H13" s="308"/>
      <c r="I13" s="711"/>
    </row>
    <row r="14" spans="3:9" ht="39" customHeight="1" thickBot="1">
      <c r="C14" s="188" t="s">
        <v>331</v>
      </c>
      <c r="D14" s="189">
        <v>86125.47</v>
      </c>
      <c r="E14" s="190">
        <f>D14/2</f>
        <v>43062.735000000001</v>
      </c>
      <c r="F14" s="191">
        <f>D14/2</f>
        <v>43062.735000000001</v>
      </c>
      <c r="G14" s="192">
        <f t="shared" si="0"/>
        <v>86125.47</v>
      </c>
      <c r="H14" s="308"/>
      <c r="I14" s="711"/>
    </row>
    <row r="15" spans="3:9" ht="24" customHeight="1" thickBot="1">
      <c r="C15" s="727" t="s">
        <v>211</v>
      </c>
      <c r="D15" s="728"/>
      <c r="E15" s="728"/>
      <c r="F15" s="728"/>
      <c r="G15" s="729"/>
      <c r="H15" s="311"/>
      <c r="I15" s="711"/>
    </row>
    <row r="16" spans="3:9" ht="49.5" customHeight="1" thickBot="1">
      <c r="C16" s="706" t="s">
        <v>212</v>
      </c>
      <c r="D16" s="707"/>
      <c r="E16" s="707"/>
      <c r="F16" s="707"/>
      <c r="G16" s="708"/>
      <c r="H16" s="312"/>
      <c r="I16" s="711"/>
    </row>
    <row r="17" spans="3:9" ht="49.5" customHeight="1">
      <c r="C17" s="718" t="s">
        <v>332</v>
      </c>
      <c r="D17" s="719"/>
      <c r="E17" s="719"/>
      <c r="F17" s="719"/>
      <c r="G17" s="720"/>
      <c r="H17" s="304"/>
      <c r="I17" s="711"/>
    </row>
    <row r="18" spans="3:9" ht="49.5" customHeight="1">
      <c r="C18" s="721"/>
      <c r="D18" s="722"/>
      <c r="E18" s="722"/>
      <c r="F18" s="722"/>
      <c r="G18" s="723"/>
      <c r="H18" s="304"/>
      <c r="I18" s="711"/>
    </row>
    <row r="19" spans="3:9" ht="49.5" customHeight="1">
      <c r="C19" s="721"/>
      <c r="D19" s="722"/>
      <c r="E19" s="722"/>
      <c r="F19" s="722"/>
      <c r="G19" s="723"/>
      <c r="H19" s="304"/>
      <c r="I19" s="711"/>
    </row>
    <row r="20" spans="3:9" ht="49.5" customHeight="1">
      <c r="C20" s="721"/>
      <c r="D20" s="722"/>
      <c r="E20" s="722"/>
      <c r="F20" s="722"/>
      <c r="G20" s="723"/>
      <c r="H20" s="304"/>
      <c r="I20" s="711"/>
    </row>
    <row r="21" spans="3:9" ht="55.5" customHeight="1" thickBot="1">
      <c r="C21" s="724"/>
      <c r="D21" s="725"/>
      <c r="E21" s="725"/>
      <c r="F21" s="725"/>
      <c r="G21" s="726"/>
      <c r="H21" s="304"/>
      <c r="I21" s="711"/>
    </row>
    <row r="22" spans="3:9" ht="35.1" customHeight="1" thickBot="1">
      <c r="C22" s="665" t="s">
        <v>126</v>
      </c>
      <c r="D22" s="666"/>
      <c r="E22" s="378">
        <f>+E10+E11+E12++E13+E14</f>
        <v>565363.76</v>
      </c>
      <c r="F22" s="378">
        <f>+F10+F11+F12++F13+F14</f>
        <v>565363.76</v>
      </c>
      <c r="G22" s="380">
        <f>SUM(E22:F22)</f>
        <v>1130727.52</v>
      </c>
      <c r="H22" s="313"/>
      <c r="I22" s="711"/>
    </row>
    <row r="23" spans="3:9" ht="60" customHeight="1" thickBot="1">
      <c r="C23" s="553" t="s">
        <v>213</v>
      </c>
      <c r="D23" s="554"/>
      <c r="E23" s="542"/>
      <c r="F23" s="661"/>
      <c r="G23" s="543"/>
      <c r="H23" s="314"/>
      <c r="I23" s="711"/>
    </row>
    <row r="24" spans="3:9" ht="60" customHeight="1" thickBot="1">
      <c r="C24" s="636" t="s">
        <v>128</v>
      </c>
      <c r="D24" s="637"/>
      <c r="E24" s="662"/>
      <c r="F24" s="587"/>
      <c r="G24" s="588"/>
      <c r="H24" s="300"/>
      <c r="I24" s="712"/>
    </row>
  </sheetData>
  <mergeCells count="17">
    <mergeCell ref="I3:I24"/>
    <mergeCell ref="D6:G6"/>
    <mergeCell ref="D7:G7"/>
    <mergeCell ref="D8:D9"/>
    <mergeCell ref="C22:D22"/>
    <mergeCell ref="C23:D23"/>
    <mergeCell ref="E23:G23"/>
    <mergeCell ref="C17:G21"/>
    <mergeCell ref="C15:G15"/>
    <mergeCell ref="C5:G5"/>
    <mergeCell ref="C2:G2"/>
    <mergeCell ref="C3:G3"/>
    <mergeCell ref="C4:G4"/>
    <mergeCell ref="C24:D24"/>
    <mergeCell ref="E24:G24"/>
    <mergeCell ref="C16:G16"/>
    <mergeCell ref="C8:C9"/>
  </mergeCells>
  <hyperlinks>
    <hyperlink ref="C2:G2" location="'Links to Tabs '!A1" display="Form 5-F. Implementation And COG-Managed Project Budget " xr:uid="{81234A95-5E40-4C8B-92FB-A4A5A16D0C52}"/>
  </hyperlinks>
  <printOptions horizontalCentered="1" verticalCentered="1"/>
  <pageMargins left="0" right="0" top="0" bottom="0" header="0.3" footer="0.3"/>
  <pageSetup scale="85" orientation="portrait" r:id="rId1"/>
  <ignoredErrors>
    <ignoredError sqref="G10:G14" formulaRange="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991A6C8-F4A0-4D87-BADC-021FC9E573BB}">
          <x14:formula1>
            <xm:f>'Codes '!$B$28:$B$38</xm:f>
          </x14:formula1>
          <xm:sqref>D6:H6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59999389629810485"/>
  </sheetPr>
  <dimension ref="B1:F18"/>
  <sheetViews>
    <sheetView workbookViewId="0">
      <selection activeCell="C8" sqref="C8"/>
    </sheetView>
  </sheetViews>
  <sheetFormatPr defaultColWidth="9.140625" defaultRowHeight="14.25"/>
  <cols>
    <col min="1" max="1" width="3.42578125" style="5" customWidth="1"/>
    <col min="2" max="2" width="36.28515625" style="5" customWidth="1"/>
    <col min="3" max="3" width="28.28515625" style="5" customWidth="1"/>
    <col min="4" max="4" width="31.140625" style="5" customWidth="1"/>
    <col min="5" max="5" width="9.140625" style="5"/>
    <col min="6" max="6" width="70.7109375" style="5" customWidth="1"/>
    <col min="7" max="16384" width="9.140625" style="5"/>
  </cols>
  <sheetData>
    <row r="1" spans="2:6" ht="15" thickBot="1"/>
    <row r="2" spans="2:6" ht="35.1" customHeight="1" thickBot="1">
      <c r="B2" s="474" t="s">
        <v>214</v>
      </c>
      <c r="C2" s="523"/>
      <c r="D2" s="475"/>
      <c r="F2" s="362" t="s">
        <v>215</v>
      </c>
    </row>
    <row r="3" spans="2:6" ht="35.1" customHeight="1">
      <c r="B3" s="490" t="str">
        <f>+'Form 5A-Personnel  FY 26'!B3:G3</f>
        <v>NORTH CENTRAL TEXAS COUNCIL OF GOVERNMENTS  - #4</v>
      </c>
      <c r="C3" s="525"/>
      <c r="D3" s="491"/>
      <c r="F3" s="556" t="s">
        <v>216</v>
      </c>
    </row>
    <row r="4" spans="2:6" ht="35.1" customHeight="1">
      <c r="B4" s="490" t="str">
        <f>+'Form 5A-Personnel  FY 26'!B4:G4</f>
        <v>FY 26/27</v>
      </c>
      <c r="C4" s="525"/>
      <c r="D4" s="491"/>
      <c r="F4" s="711"/>
    </row>
    <row r="5" spans="2:6" ht="25.5" customHeight="1">
      <c r="B5" s="391" t="s">
        <v>119</v>
      </c>
      <c r="C5" s="391" t="s">
        <v>119</v>
      </c>
      <c r="D5" s="392" t="s">
        <v>137</v>
      </c>
      <c r="F5" s="711"/>
    </row>
    <row r="6" spans="2:6" ht="42.75" customHeight="1">
      <c r="B6" s="88" t="str">
        <f>+'Form 5-B - Travel-Original '!D9</f>
        <v>FY 26</v>
      </c>
      <c r="C6" s="89" t="str">
        <f>+'Form 5-B - Travel-Original '!E9</f>
        <v>FY 27</v>
      </c>
      <c r="D6" s="89" t="str">
        <f>+'Form 5-B - Travel-Original '!F9</f>
        <v>FY 26/27</v>
      </c>
      <c r="F6" s="711"/>
    </row>
    <row r="7" spans="2:6" ht="24.95" customHeight="1">
      <c r="B7" s="128"/>
      <c r="C7" s="131">
        <v>719.99900000000002</v>
      </c>
      <c r="D7" s="113">
        <f>SUM(B7:C7)</f>
        <v>719.99900000000002</v>
      </c>
      <c r="F7" s="711"/>
    </row>
    <row r="8" spans="2:6" ht="24.95" customHeight="1">
      <c r="B8" s="129"/>
      <c r="C8" s="132"/>
      <c r="D8" s="114"/>
      <c r="F8" s="711"/>
    </row>
    <row r="9" spans="2:6" ht="24.95" customHeight="1">
      <c r="B9" s="129"/>
      <c r="C9" s="132"/>
      <c r="D9" s="114"/>
      <c r="F9" s="711"/>
    </row>
    <row r="10" spans="2:6" ht="24.95" customHeight="1">
      <c r="B10" s="129"/>
      <c r="C10" s="132"/>
      <c r="D10" s="114"/>
      <c r="F10" s="711"/>
    </row>
    <row r="11" spans="2:6" ht="24.95" customHeight="1">
      <c r="B11" s="129"/>
      <c r="C11" s="132"/>
      <c r="D11" s="114"/>
      <c r="F11" s="711"/>
    </row>
    <row r="12" spans="2:6" ht="24.95" customHeight="1">
      <c r="B12" s="129"/>
      <c r="C12" s="132"/>
      <c r="D12" s="114"/>
      <c r="F12" s="711"/>
    </row>
    <row r="13" spans="2:6" ht="24.95" customHeight="1">
      <c r="B13" s="129"/>
      <c r="C13" s="132"/>
      <c r="D13" s="114"/>
      <c r="F13" s="711"/>
    </row>
    <row r="14" spans="2:6" ht="24.95" customHeight="1">
      <c r="B14" s="129"/>
      <c r="C14" s="132"/>
      <c r="D14" s="114"/>
      <c r="F14" s="711"/>
    </row>
    <row r="15" spans="2:6" ht="24.95" customHeight="1">
      <c r="B15" s="130"/>
      <c r="C15" s="133"/>
      <c r="D15" s="115"/>
      <c r="F15" s="711"/>
    </row>
    <row r="16" spans="2:6" ht="36.75" customHeight="1">
      <c r="B16" s="393">
        <f>SUM(B7:B15)</f>
        <v>0</v>
      </c>
      <c r="C16" s="394">
        <f>SUM(C7:C15)</f>
        <v>719.99900000000002</v>
      </c>
      <c r="D16" s="393">
        <f>SUM(D7:D15)</f>
        <v>719.99900000000002</v>
      </c>
      <c r="F16" s="711"/>
    </row>
    <row r="17" spans="2:6" ht="81" customHeight="1">
      <c r="B17" s="80" t="s">
        <v>217</v>
      </c>
      <c r="C17" s="641"/>
      <c r="D17" s="643"/>
      <c r="E17" s="36"/>
      <c r="F17" s="711"/>
    </row>
    <row r="18" spans="2:6" ht="44.25" customHeight="1">
      <c r="B18" s="395" t="s">
        <v>128</v>
      </c>
      <c r="C18" s="662"/>
      <c r="D18" s="588"/>
      <c r="E18" s="37"/>
      <c r="F18" s="712"/>
    </row>
  </sheetData>
  <mergeCells count="6">
    <mergeCell ref="F3:F18"/>
    <mergeCell ref="C17:D17"/>
    <mergeCell ref="C18:D18"/>
    <mergeCell ref="B2:D2"/>
    <mergeCell ref="B3:D3"/>
    <mergeCell ref="B4:D4"/>
  </mergeCells>
  <hyperlinks>
    <hyperlink ref="B2:D2" location="'Links to Tabs '!A1" display="Form 5-G.  Supply Budget " xr:uid="{811EB7C0-4D3C-4576-84B4-40EB3F78B688}"/>
  </hyperlinks>
  <pageMargins left="0.7" right="0.7" top="0.75" bottom="0.75" header="0.3" footer="0.3"/>
  <pageSetup scale="90" orientation="portrait" r:id="rId1"/>
  <ignoredErrors>
    <ignoredError sqref="D7" unlocked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249977111117893"/>
  </sheetPr>
  <dimension ref="B1:D12"/>
  <sheetViews>
    <sheetView topLeftCell="A7" workbookViewId="0">
      <selection activeCell="B13" sqref="B13"/>
    </sheetView>
  </sheetViews>
  <sheetFormatPr defaultColWidth="9.140625" defaultRowHeight="15"/>
  <cols>
    <col min="1" max="1" width="3.28515625" style="1" customWidth="1"/>
    <col min="2" max="2" width="104.28515625" style="1" customWidth="1"/>
    <col min="3" max="3" width="4.85546875" style="1" customWidth="1"/>
    <col min="4" max="4" width="85.7109375" style="1" customWidth="1"/>
    <col min="5" max="16384" width="9.140625" style="1"/>
  </cols>
  <sheetData>
    <row r="1" spans="2:4" ht="15.75" thickBot="1"/>
    <row r="2" spans="2:4" ht="35.1" customHeight="1" thickBot="1">
      <c r="B2" s="396" t="s">
        <v>218</v>
      </c>
      <c r="D2" s="362" t="s">
        <v>219</v>
      </c>
    </row>
    <row r="3" spans="2:4" ht="35.1" customHeight="1">
      <c r="B3" s="261" t="str">
        <f>+'Form 5A-Personnel  FY 26'!B3:G3</f>
        <v>NORTH CENTRAL TEXAS COUNCIL OF GOVERNMENTS  - #4</v>
      </c>
      <c r="D3" s="556" t="s">
        <v>220</v>
      </c>
    </row>
    <row r="4" spans="2:4" ht="35.1" customHeight="1" thickBot="1">
      <c r="B4" s="262" t="str">
        <f>+'Form 5A-Personnel  FY 26'!B4:G4</f>
        <v>FY 26/27</v>
      </c>
      <c r="D4" s="557"/>
    </row>
    <row r="5" spans="2:4" ht="37.5" customHeight="1" thickBot="1">
      <c r="B5" s="34" t="s">
        <v>221</v>
      </c>
      <c r="D5" s="557"/>
    </row>
    <row r="6" spans="2:4" ht="20.25" customHeight="1" thickBot="1">
      <c r="B6" s="397" t="s">
        <v>222</v>
      </c>
      <c r="D6" s="557"/>
    </row>
    <row r="7" spans="2:4" ht="142.5" customHeight="1" thickBot="1">
      <c r="B7" s="398" t="s">
        <v>353</v>
      </c>
      <c r="D7" s="557"/>
    </row>
    <row r="8" spans="2:4" ht="35.1" customHeight="1" thickBot="1">
      <c r="B8" s="399" t="s">
        <v>223</v>
      </c>
      <c r="D8" s="557"/>
    </row>
    <row r="9" spans="2:4" ht="35.1" customHeight="1">
      <c r="B9" s="263" t="str">
        <f>+B3</f>
        <v>NORTH CENTRAL TEXAS COUNCIL OF GOVERNMENTS  - #4</v>
      </c>
      <c r="D9" s="557"/>
    </row>
    <row r="10" spans="2:4" ht="35.1" customHeight="1" thickBot="1">
      <c r="B10" s="261" t="str">
        <f>+B4</f>
        <v>FY 26/27</v>
      </c>
      <c r="D10" s="557"/>
    </row>
    <row r="11" spans="2:4" ht="24.75" customHeight="1" thickBot="1">
      <c r="B11" s="397" t="s">
        <v>224</v>
      </c>
      <c r="D11" s="557"/>
    </row>
    <row r="12" spans="2:4" ht="200.1" customHeight="1" thickBot="1">
      <c r="B12" s="398" t="s">
        <v>354</v>
      </c>
      <c r="D12" s="558"/>
    </row>
  </sheetData>
  <mergeCells count="1">
    <mergeCell ref="D3:D12"/>
  </mergeCells>
  <hyperlinks>
    <hyperlink ref="B2" location="'Links to Tabs '!A1" display="Form 5-H.Indirect Cost Rate Information " xr:uid="{09D6DBAC-C8D0-43C8-9D23-FC1CE1D4BCC6}"/>
  </hyperlink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53261-ABBC-4A87-8993-7E02CCE57C82}">
  <sheetPr>
    <tabColor theme="4" tint="0.39997558519241921"/>
  </sheetPr>
  <dimension ref="A1:G29"/>
  <sheetViews>
    <sheetView workbookViewId="0">
      <selection activeCell="G6" sqref="G6"/>
    </sheetView>
  </sheetViews>
  <sheetFormatPr defaultRowHeight="15"/>
  <cols>
    <col min="1" max="1" width="9.140625" style="1" customWidth="1"/>
    <col min="2" max="2" width="18.85546875" customWidth="1"/>
    <col min="3" max="3" width="21.140625" customWidth="1"/>
    <col min="4" max="4" width="20.140625" customWidth="1"/>
    <col min="5" max="5" width="15.7109375" customWidth="1"/>
    <col min="6" max="6" width="24.28515625" customWidth="1"/>
    <col min="7" max="7" width="20" customWidth="1"/>
  </cols>
  <sheetData>
    <row r="1" spans="2:7" s="1" customFormat="1"/>
    <row r="2" spans="2:7" s="1" customFormat="1" ht="15.75" thickBot="1"/>
    <row r="3" spans="2:7" ht="39.6" customHeight="1" thickBot="1">
      <c r="B3" s="732" t="s">
        <v>225</v>
      </c>
      <c r="C3" s="733"/>
      <c r="D3" s="733"/>
      <c r="E3" s="733"/>
      <c r="F3" s="733"/>
      <c r="G3" s="734"/>
    </row>
    <row r="4" spans="2:7" ht="47.25" customHeight="1" thickBot="1">
      <c r="B4" s="735" t="s">
        <v>226</v>
      </c>
      <c r="C4" s="736"/>
      <c r="D4" s="736"/>
      <c r="E4" s="736"/>
      <c r="F4" s="320" t="s">
        <v>303</v>
      </c>
      <c r="G4" s="264">
        <v>10000</v>
      </c>
    </row>
    <row r="5" spans="2:7" ht="42.75" customHeight="1" thickBot="1">
      <c r="B5" s="735" t="s">
        <v>226</v>
      </c>
      <c r="C5" s="736"/>
      <c r="D5" s="736"/>
      <c r="E5" s="736"/>
      <c r="F5" s="320" t="s">
        <v>293</v>
      </c>
      <c r="G5" s="264">
        <v>10000</v>
      </c>
    </row>
    <row r="6" spans="2:7" ht="39" customHeight="1" thickBot="1">
      <c r="B6" s="400" t="s">
        <v>227</v>
      </c>
      <c r="C6" s="401" t="s">
        <v>228</v>
      </c>
      <c r="D6" s="402" t="s">
        <v>229</v>
      </c>
      <c r="E6" s="403" t="s">
        <v>150</v>
      </c>
      <c r="F6" s="404" t="s">
        <v>230</v>
      </c>
      <c r="G6" s="405" t="s">
        <v>152</v>
      </c>
    </row>
    <row r="7" spans="2:7" ht="25.15" customHeight="1" thickBot="1">
      <c r="B7" s="737" t="str">
        <f>+F4</f>
        <v>FY 26</v>
      </c>
      <c r="C7" s="738"/>
      <c r="D7" s="738"/>
      <c r="E7" s="738"/>
      <c r="F7" s="738"/>
      <c r="G7" s="739"/>
    </row>
    <row r="8" spans="2:7" ht="25.15" customHeight="1">
      <c r="B8" s="205"/>
      <c r="C8" s="206"/>
      <c r="D8" s="206"/>
      <c r="E8" s="179">
        <v>0</v>
      </c>
      <c r="F8" s="176"/>
      <c r="G8" s="140">
        <f t="shared" ref="G8:G27" si="0">+E8*F8</f>
        <v>0</v>
      </c>
    </row>
    <row r="9" spans="2:7" ht="25.15" customHeight="1">
      <c r="B9" s="207"/>
      <c r="C9" s="208"/>
      <c r="D9" s="208"/>
      <c r="E9" s="180">
        <v>0</v>
      </c>
      <c r="F9" s="177"/>
      <c r="G9" s="140">
        <f t="shared" si="0"/>
        <v>0</v>
      </c>
    </row>
    <row r="10" spans="2:7" ht="25.15" customHeight="1">
      <c r="B10" s="207"/>
      <c r="C10" s="208"/>
      <c r="D10" s="208"/>
      <c r="E10" s="180">
        <v>0</v>
      </c>
      <c r="F10" s="177"/>
      <c r="G10" s="140">
        <f t="shared" si="0"/>
        <v>0</v>
      </c>
    </row>
    <row r="11" spans="2:7" ht="25.15" customHeight="1">
      <c r="B11" s="207"/>
      <c r="C11" s="208"/>
      <c r="D11" s="208"/>
      <c r="E11" s="180">
        <v>0</v>
      </c>
      <c r="F11" s="177"/>
      <c r="G11" s="140">
        <f t="shared" si="0"/>
        <v>0</v>
      </c>
    </row>
    <row r="12" spans="2:7" ht="25.15" customHeight="1">
      <c r="B12" s="207"/>
      <c r="C12" s="208"/>
      <c r="D12" s="208"/>
      <c r="E12" s="180">
        <v>0</v>
      </c>
      <c r="F12" s="177"/>
      <c r="G12" s="140">
        <f t="shared" si="0"/>
        <v>0</v>
      </c>
    </row>
    <row r="13" spans="2:7" ht="25.15" customHeight="1">
      <c r="B13" s="207"/>
      <c r="C13" s="208"/>
      <c r="D13" s="208"/>
      <c r="E13" s="180">
        <v>0</v>
      </c>
      <c r="F13" s="177"/>
      <c r="G13" s="140">
        <f t="shared" si="0"/>
        <v>0</v>
      </c>
    </row>
    <row r="14" spans="2:7" ht="25.15" customHeight="1">
      <c r="B14" s="207"/>
      <c r="C14" s="208"/>
      <c r="D14" s="208"/>
      <c r="E14" s="180">
        <v>0</v>
      </c>
      <c r="F14" s="177"/>
      <c r="G14" s="140">
        <f t="shared" si="0"/>
        <v>0</v>
      </c>
    </row>
    <row r="15" spans="2:7" ht="25.15" customHeight="1">
      <c r="B15" s="207"/>
      <c r="C15" s="208"/>
      <c r="D15" s="208"/>
      <c r="E15" s="180">
        <v>0</v>
      </c>
      <c r="F15" s="177"/>
      <c r="G15" s="140">
        <f t="shared" si="0"/>
        <v>0</v>
      </c>
    </row>
    <row r="16" spans="2:7" ht="25.15" customHeight="1" thickBot="1">
      <c r="B16" s="207"/>
      <c r="C16" s="208"/>
      <c r="D16" s="208"/>
      <c r="E16" s="180">
        <v>0</v>
      </c>
      <c r="F16" s="177"/>
      <c r="G16" s="140">
        <f t="shared" si="0"/>
        <v>0</v>
      </c>
    </row>
    <row r="17" spans="2:7" ht="25.15" customHeight="1" thickBot="1">
      <c r="B17" s="737" t="str">
        <f>+F5</f>
        <v>FY 27</v>
      </c>
      <c r="C17" s="738"/>
      <c r="D17" s="738"/>
      <c r="E17" s="738"/>
      <c r="F17" s="738"/>
      <c r="G17" s="739"/>
    </row>
    <row r="18" spans="2:7" ht="25.15" customHeight="1">
      <c r="B18" s="205"/>
      <c r="C18" s="206"/>
      <c r="D18" s="206"/>
      <c r="E18" s="179">
        <v>0</v>
      </c>
      <c r="F18" s="176"/>
      <c r="G18" s="140">
        <f t="shared" si="0"/>
        <v>0</v>
      </c>
    </row>
    <row r="19" spans="2:7" ht="25.15" customHeight="1">
      <c r="B19" s="207"/>
      <c r="C19" s="208"/>
      <c r="D19" s="208"/>
      <c r="E19" s="180">
        <v>0</v>
      </c>
      <c r="F19" s="177"/>
      <c r="G19" s="140">
        <f t="shared" si="0"/>
        <v>0</v>
      </c>
    </row>
    <row r="20" spans="2:7" ht="25.15" customHeight="1">
      <c r="B20" s="207"/>
      <c r="C20" s="208"/>
      <c r="D20" s="208"/>
      <c r="E20" s="180">
        <v>0</v>
      </c>
      <c r="F20" s="177"/>
      <c r="G20" s="140">
        <f t="shared" si="0"/>
        <v>0</v>
      </c>
    </row>
    <row r="21" spans="2:7" ht="25.15" customHeight="1">
      <c r="B21" s="207"/>
      <c r="C21" s="208"/>
      <c r="D21" s="208"/>
      <c r="E21" s="180">
        <v>0</v>
      </c>
      <c r="F21" s="177"/>
      <c r="G21" s="140">
        <f t="shared" si="0"/>
        <v>0</v>
      </c>
    </row>
    <row r="22" spans="2:7" ht="25.15" customHeight="1">
      <c r="B22" s="207"/>
      <c r="C22" s="208"/>
      <c r="D22" s="208"/>
      <c r="E22" s="180">
        <v>0</v>
      </c>
      <c r="F22" s="177"/>
      <c r="G22" s="140">
        <f t="shared" si="0"/>
        <v>0</v>
      </c>
    </row>
    <row r="23" spans="2:7" ht="25.15" customHeight="1">
      <c r="B23" s="207"/>
      <c r="C23" s="208"/>
      <c r="D23" s="208"/>
      <c r="E23" s="180">
        <v>0</v>
      </c>
      <c r="F23" s="177"/>
      <c r="G23" s="140">
        <f t="shared" si="0"/>
        <v>0</v>
      </c>
    </row>
    <row r="24" spans="2:7" ht="25.15" customHeight="1">
      <c r="B24" s="207"/>
      <c r="C24" s="208"/>
      <c r="D24" s="208"/>
      <c r="E24" s="180">
        <v>0</v>
      </c>
      <c r="F24" s="177"/>
      <c r="G24" s="140">
        <f t="shared" si="0"/>
        <v>0</v>
      </c>
    </row>
    <row r="25" spans="2:7" ht="25.15" customHeight="1">
      <c r="B25" s="207"/>
      <c r="C25" s="208"/>
      <c r="D25" s="208"/>
      <c r="E25" s="180">
        <v>0</v>
      </c>
      <c r="F25" s="177"/>
      <c r="G25" s="140">
        <f t="shared" si="0"/>
        <v>0</v>
      </c>
    </row>
    <row r="26" spans="2:7" ht="25.15" customHeight="1">
      <c r="B26" s="207"/>
      <c r="C26" s="208"/>
      <c r="D26" s="208"/>
      <c r="E26" s="180">
        <v>0</v>
      </c>
      <c r="F26" s="177"/>
      <c r="G26" s="140">
        <f t="shared" si="0"/>
        <v>0</v>
      </c>
    </row>
    <row r="27" spans="2:7" ht="25.15" customHeight="1" thickBot="1">
      <c r="B27" s="209"/>
      <c r="C27" s="210"/>
      <c r="D27" s="210"/>
      <c r="E27" s="181">
        <v>0</v>
      </c>
      <c r="F27" s="178"/>
      <c r="G27" s="140">
        <f t="shared" si="0"/>
        <v>0</v>
      </c>
    </row>
    <row r="28" spans="2:7" ht="43.5" customHeight="1" thickBot="1">
      <c r="B28" s="730" t="s">
        <v>231</v>
      </c>
      <c r="C28" s="731"/>
      <c r="D28" s="731"/>
      <c r="E28" s="731"/>
      <c r="F28" s="321" t="str">
        <f>+F4</f>
        <v>FY 26</v>
      </c>
      <c r="G28" s="322">
        <f>+G4-G8-G9-G10-G11-G12-G13-G14-G15-G16</f>
        <v>10000</v>
      </c>
    </row>
    <row r="29" spans="2:7" ht="43.9" customHeight="1" thickBot="1">
      <c r="B29" s="730" t="s">
        <v>231</v>
      </c>
      <c r="C29" s="731"/>
      <c r="D29" s="731"/>
      <c r="E29" s="731"/>
      <c r="F29" s="321" t="str">
        <f>+F5</f>
        <v>FY 27</v>
      </c>
      <c r="G29" s="322">
        <f>+G5-G18-G19-G20-G21-G22-G23-G24-G25-G26-G27</f>
        <v>10000</v>
      </c>
    </row>
  </sheetData>
  <mergeCells count="7">
    <mergeCell ref="B29:E29"/>
    <mergeCell ref="B3:G3"/>
    <mergeCell ref="B4:E4"/>
    <mergeCell ref="B5:E5"/>
    <mergeCell ref="B7:G7"/>
    <mergeCell ref="B17:G17"/>
    <mergeCell ref="B28:E28"/>
  </mergeCells>
  <pageMargins left="0.7" right="0.7" top="0.75" bottom="0.75" header="0.3" footer="0.3"/>
  <pageSetup orientation="portrait" horizontalDpi="1200" verticalDpi="120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7E8857D-4EE0-4110-8D7C-1077890EA7D3}">
          <x14:formula1>
            <xm:f>'Codes '!$B$50:$B$52</xm:f>
          </x14:formula1>
          <xm:sqref>F4:F5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ECCBA-CCC2-418E-AFC8-5AA5CDD145EE}">
  <sheetPr>
    <tabColor theme="1"/>
  </sheetPr>
  <dimension ref="B2:B20"/>
  <sheetViews>
    <sheetView workbookViewId="0">
      <selection activeCell="B4" sqref="B4"/>
    </sheetView>
  </sheetViews>
  <sheetFormatPr defaultColWidth="9.140625" defaultRowHeight="15"/>
  <cols>
    <col min="1" max="1" width="9.140625" style="1"/>
    <col min="2" max="2" width="46.28515625" style="1" customWidth="1"/>
    <col min="3" max="16384" width="9.140625" style="1"/>
  </cols>
  <sheetData>
    <row r="2" spans="2:2" ht="20.25" customHeight="1" thickBot="1"/>
    <row r="3" spans="2:2" ht="30" customHeight="1" thickBot="1">
      <c r="B3" s="315" t="s">
        <v>9</v>
      </c>
    </row>
    <row r="4" spans="2:2" ht="30" customHeight="1">
      <c r="B4" s="316" t="s">
        <v>10</v>
      </c>
    </row>
    <row r="5" spans="2:2" ht="30" customHeight="1">
      <c r="B5" s="317" t="s">
        <v>11</v>
      </c>
    </row>
    <row r="6" spans="2:2" ht="30" customHeight="1">
      <c r="B6" s="317" t="s">
        <v>12</v>
      </c>
    </row>
    <row r="7" spans="2:2" ht="30" customHeight="1">
      <c r="B7" s="317" t="s">
        <v>13</v>
      </c>
    </row>
    <row r="8" spans="2:2" ht="30" customHeight="1">
      <c r="B8" s="317" t="s">
        <v>14</v>
      </c>
    </row>
    <row r="9" spans="2:2" ht="30" customHeight="1">
      <c r="B9" s="317" t="s">
        <v>15</v>
      </c>
    </row>
    <row r="10" spans="2:2" ht="30" customHeight="1">
      <c r="B10" s="317" t="s">
        <v>16</v>
      </c>
    </row>
    <row r="11" spans="2:2" ht="30" customHeight="1">
      <c r="B11" s="317" t="s">
        <v>17</v>
      </c>
    </row>
    <row r="12" spans="2:2" ht="30" customHeight="1">
      <c r="B12" s="317" t="s">
        <v>18</v>
      </c>
    </row>
    <row r="13" spans="2:2" ht="30" customHeight="1">
      <c r="B13" s="317" t="s">
        <v>19</v>
      </c>
    </row>
    <row r="14" spans="2:2" ht="30" customHeight="1">
      <c r="B14" s="317" t="s">
        <v>20</v>
      </c>
    </row>
    <row r="15" spans="2:2" ht="30" customHeight="1">
      <c r="B15" s="317" t="s">
        <v>21</v>
      </c>
    </row>
    <row r="16" spans="2:2" ht="30" customHeight="1">
      <c r="B16" s="317" t="s">
        <v>22</v>
      </c>
    </row>
    <row r="17" spans="2:2" ht="30" customHeight="1">
      <c r="B17" s="317" t="s">
        <v>23</v>
      </c>
    </row>
    <row r="18" spans="2:2" ht="30" customHeight="1">
      <c r="B18" s="317" t="s">
        <v>24</v>
      </c>
    </row>
    <row r="19" spans="2:2" ht="30" customHeight="1">
      <c r="B19" s="317" t="s">
        <v>25</v>
      </c>
    </row>
    <row r="20" spans="2:2" ht="30" customHeight="1" thickBot="1">
      <c r="B20" s="318" t="s">
        <v>26</v>
      </c>
    </row>
  </sheetData>
  <hyperlinks>
    <hyperlink ref="B4" location="'Form 1_Cover Page-start here'!A1" display="Form 1 - Cover Page " xr:uid="{3810B764-BBDF-4E44-9A79-5A2C59AB031C}"/>
    <hyperlink ref="B5" location="'Form 2_Resolution'!A1" display="Form 2 - Resolution " xr:uid="{616058D9-3702-4EE4-94DE-53463220D375}"/>
    <hyperlink ref="B6" location="'Form 3_Current Info-Original '!A1" display=" Form 3 - Current - Info-Original " xr:uid="{041A6C5C-0A80-4CD5-9D4B-8E9E6FA45720}"/>
    <hyperlink ref="B7" location="'Form 4_Authorized Rep-Original '!A1" display="Form 4 - Authorized Rep- Original " xr:uid="{39BC4504-8206-4EA5-99C8-9741FF2299F1}"/>
    <hyperlink ref="B8" location="'Form 5A-Personnel  FY 26'!_Toc294091957" display="Form 5 - A Personnel FY 26" xr:uid="{DA3DB181-19E9-4338-96D3-12BC4AB4736F}"/>
    <hyperlink ref="B9" location="'Form 5A-Personnel  FY 27'!_Toc294091957" display="Form 5 - A Personnel FY 27" xr:uid="{C1C2CC8B-762B-40C3-A8F5-7004CA94E7EA}"/>
    <hyperlink ref="B10" location="'Form 5-B - Travel-Original '!A1" display="Form 5-B - Travel-Original " xr:uid="{5D781B84-B497-401B-BFB0-291B0B834BDB}"/>
    <hyperlink ref="B11" location="'Form 5-C - Equipment-Original'!A1" display="Form 5-C- Equipment-Original " xr:uid="{8AEFFB22-8E52-4D27-AF5C-7D580F83ECCA}"/>
    <hyperlink ref="B12" location="'Form 5-D - Contractual '!A1" display="Form 5-D-Contractual " xr:uid="{986EDE6B-9F5E-4395-8D33-3C30F6F4417B}"/>
    <hyperlink ref="B13" location="'Form 5-E - Other'!A1" display="Form 5-E-Other " xr:uid="{D00750D2-B1CE-4668-9383-696C3FF85472}"/>
    <hyperlink ref="B14" location="'Form 5-E Software '!A1" display="Form 5-E - Software " xr:uid="{AC33C3B2-8F5A-4670-A548-E0F380961349}"/>
    <hyperlink ref="B15" location="'Form 5-E Hardware '!A1" display="Form 5-E-Hardware " xr:uid="{1295442C-4558-470B-89E6-6E167F9EA6B2}"/>
    <hyperlink ref="B16" location="'Form 5-F-Implementation  '!A1" display="Form 5-F-Implementation " xr:uid="{7BCD32D2-154B-439E-9C4D-D575F1A1D554}"/>
    <hyperlink ref="B17" location="'Form 5-G - Supplies '!A1" display="Form 5-G-Supplies " xr:uid="{334FB8FC-4F6D-4F87-B4A5-0A033624029E}"/>
    <hyperlink ref="B18" location="'Form 5-H - Fringe Rate_Indirect'!A1" display="Form 5-H-Finge Rate-Indirect " xr:uid="{CFC98E24-CBFA-43E1-BE38-2E06F6331043}"/>
    <hyperlink ref="B19" location="'Itemized_E&amp;O'!A1" display="Itemized Education_Outreach " xr:uid="{2B66F8CF-AD2D-472C-83D5-FA18F645AD6A}"/>
    <hyperlink ref="B20" location="'Form 5_Budget'!A1" display="Form 5-Budget " xr:uid="{7817C9E5-BC22-4D7E-AC6A-756F7AA90D5E}"/>
  </hyperlink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CCFF66"/>
    <pageSetUpPr fitToPage="1"/>
  </sheetPr>
  <dimension ref="A1:U332"/>
  <sheetViews>
    <sheetView topLeftCell="A11" zoomScaleNormal="100" workbookViewId="0">
      <selection activeCell="F8" sqref="F8"/>
    </sheetView>
  </sheetViews>
  <sheetFormatPr defaultRowHeight="15"/>
  <cols>
    <col min="1" max="1" width="3.140625" style="1" customWidth="1"/>
    <col min="2" max="2" width="46.42578125" style="6" customWidth="1"/>
    <col min="3" max="3" width="20.7109375" style="6" customWidth="1"/>
    <col min="4" max="4" width="20.140625" style="5" customWidth="1"/>
    <col min="5" max="5" width="22.42578125" style="5" customWidth="1"/>
    <col min="6" max="6" width="11.28515625" style="1" customWidth="1"/>
    <col min="7" max="7" width="88.5703125" style="1" customWidth="1"/>
    <col min="8" max="21" width="9.140625" style="1" customWidth="1"/>
  </cols>
  <sheetData>
    <row r="1" spans="2:7" s="1" customFormat="1" ht="15" customHeight="1" thickBot="1">
      <c r="B1" s="5"/>
      <c r="C1" s="5"/>
      <c r="D1" s="5"/>
      <c r="E1" s="5"/>
    </row>
    <row r="2" spans="2:7" ht="35.1" customHeight="1" thickBot="1">
      <c r="B2" s="564" t="s">
        <v>232</v>
      </c>
      <c r="C2" s="565"/>
      <c r="D2" s="565"/>
      <c r="E2" s="566"/>
      <c r="G2" s="362" t="s">
        <v>233</v>
      </c>
    </row>
    <row r="3" spans="2:7" ht="34.5" customHeight="1" thickBot="1">
      <c r="B3" s="490" t="str">
        <f>+'Form 4_Authorized Rep-Original '!B3:C3</f>
        <v>NORTH CENTRAL TEXAS COUNCIL OF GOVERNMENTS  - #4</v>
      </c>
      <c r="C3" s="525"/>
      <c r="D3" s="525"/>
      <c r="E3" s="491"/>
      <c r="G3" s="556" t="s">
        <v>234</v>
      </c>
    </row>
    <row r="4" spans="2:7" s="1" customFormat="1" ht="35.1" customHeight="1" thickBot="1">
      <c r="B4" s="488" t="str">
        <f>+'Form 4_Authorized Rep-Original '!B4:C4</f>
        <v>FY 26/27</v>
      </c>
      <c r="C4" s="524"/>
      <c r="D4" s="524"/>
      <c r="E4" s="489"/>
      <c r="G4" s="557"/>
    </row>
    <row r="5" spans="2:7" s="1" customFormat="1" ht="34.5" customHeight="1" thickBot="1">
      <c r="B5" s="747" t="s">
        <v>235</v>
      </c>
      <c r="C5" s="371" t="s">
        <v>119</v>
      </c>
      <c r="D5" s="370" t="s">
        <v>119</v>
      </c>
      <c r="E5" s="371" t="s">
        <v>236</v>
      </c>
      <c r="G5" s="557"/>
    </row>
    <row r="6" spans="2:7" ht="68.25" customHeight="1" thickBot="1">
      <c r="B6" s="748"/>
      <c r="C6" s="214" t="str">
        <f>+'Form 1_Cover Page-start here'!C6</f>
        <v>FY 26</v>
      </c>
      <c r="D6" s="211" t="str">
        <f>+'Form 1_Cover Page-start here'!C7</f>
        <v>FY 27</v>
      </c>
      <c r="E6" s="212" t="str">
        <f>+'Form 1_Cover Page-start here'!C8</f>
        <v>FY 26/27</v>
      </c>
      <c r="G6" s="557"/>
    </row>
    <row r="7" spans="2:7" ht="24.95" customHeight="1">
      <c r="B7" s="267" t="s">
        <v>237</v>
      </c>
      <c r="C7" s="268">
        <f>+'Form 5A-Personnel  FY 26'!G28</f>
        <v>247060.49825999999</v>
      </c>
      <c r="D7" s="269">
        <f>+'Form 5A-Personnel  FY 27'!G28</f>
        <v>247060.49825999999</v>
      </c>
      <c r="E7" s="270">
        <f>+C7+D7</f>
        <v>494120.99651999999</v>
      </c>
      <c r="F7" s="7"/>
      <c r="G7" s="557"/>
    </row>
    <row r="8" spans="2:7" ht="24.95" customHeight="1">
      <c r="B8" s="271" t="s">
        <v>238</v>
      </c>
      <c r="C8" s="272">
        <f>+'Form 5-B - Travel-Original '!D24</f>
        <v>3230.96</v>
      </c>
      <c r="D8" s="273">
        <f>+'Form 5-B - Travel-Original '!E24</f>
        <v>3230.96</v>
      </c>
      <c r="E8" s="274">
        <f t="shared" ref="E8:E16" si="0">+C8+D8</f>
        <v>6461.92</v>
      </c>
      <c r="G8" s="557"/>
    </row>
    <row r="9" spans="2:7" ht="24.95" customHeight="1">
      <c r="B9" s="271" t="s">
        <v>239</v>
      </c>
      <c r="C9" s="272">
        <f>+'Form 5-C - Equipment-Original'!F14</f>
        <v>0</v>
      </c>
      <c r="D9" s="272">
        <f>+'Form 5-C - Equipment-Original'!G14</f>
        <v>0</v>
      </c>
      <c r="E9" s="274">
        <f t="shared" si="0"/>
        <v>0</v>
      </c>
      <c r="G9" s="557"/>
    </row>
    <row r="10" spans="2:7" ht="24.95" customHeight="1">
      <c r="B10" s="271" t="s">
        <v>240</v>
      </c>
      <c r="C10" s="272">
        <f>+'Form 5-D - Contractual '!D20</f>
        <v>10000</v>
      </c>
      <c r="D10" s="272">
        <f>+'Form 5-D - Contractual '!E20</f>
        <v>10000</v>
      </c>
      <c r="E10" s="274">
        <f t="shared" si="0"/>
        <v>20000</v>
      </c>
      <c r="G10" s="557"/>
    </row>
    <row r="11" spans="2:7" ht="24.95" customHeight="1">
      <c r="B11" s="271" t="s">
        <v>241</v>
      </c>
      <c r="C11" s="272">
        <f>+'Form 5-E - Other'!F37</f>
        <v>78855.357499999984</v>
      </c>
      <c r="D11" s="272">
        <f>+'Form 5-E - Other'!G37</f>
        <v>78135.357499999984</v>
      </c>
      <c r="E11" s="274">
        <f t="shared" si="0"/>
        <v>156990.71499999997</v>
      </c>
      <c r="F11" s="7"/>
      <c r="G11" s="557"/>
    </row>
    <row r="12" spans="2:7" ht="24.95" customHeight="1">
      <c r="B12" s="271" t="s">
        <v>242</v>
      </c>
      <c r="C12" s="272">
        <f>+'Form 5-F-Implementation  '!E22</f>
        <v>565363.76</v>
      </c>
      <c r="D12" s="272">
        <f>+'Form 5-F-Implementation  '!F22</f>
        <v>565363.76</v>
      </c>
      <c r="E12" s="274">
        <f t="shared" si="0"/>
        <v>1130727.52</v>
      </c>
      <c r="G12" s="557"/>
    </row>
    <row r="13" spans="2:7" ht="24.95" customHeight="1">
      <c r="B13" s="275" t="s">
        <v>243</v>
      </c>
      <c r="C13" s="272">
        <f>+'Form 5-G - Supplies '!B16</f>
        <v>0</v>
      </c>
      <c r="D13" s="272">
        <f>+'Form 5-G - Supplies '!C16</f>
        <v>719.99900000000002</v>
      </c>
      <c r="E13" s="276">
        <f t="shared" si="0"/>
        <v>719.99900000000002</v>
      </c>
      <c r="G13" s="557"/>
    </row>
    <row r="14" spans="2:7" ht="24.95" customHeight="1" thickBot="1">
      <c r="B14" s="406" t="s">
        <v>244</v>
      </c>
      <c r="C14" s="407">
        <f>C7*C18</f>
        <v>118094.91816828</v>
      </c>
      <c r="D14" s="408">
        <f>D7*D18</f>
        <v>118094.91816828</v>
      </c>
      <c r="E14" s="409">
        <f t="shared" si="0"/>
        <v>236189.83633655999</v>
      </c>
      <c r="G14" s="557"/>
    </row>
    <row r="15" spans="2:7" ht="24.95" customHeight="1" thickBot="1">
      <c r="B15" s="277" t="s">
        <v>245</v>
      </c>
      <c r="C15" s="278">
        <f>SUM(C7:C14)</f>
        <v>1022605.49392828</v>
      </c>
      <c r="D15" s="279">
        <f>SUM(D7:D14)</f>
        <v>1022605.4929282799</v>
      </c>
      <c r="E15" s="280">
        <f t="shared" si="0"/>
        <v>2045210.9868565598</v>
      </c>
      <c r="G15" s="557"/>
    </row>
    <row r="16" spans="2:7" ht="24.95" customHeight="1" thickBot="1">
      <c r="B16" s="410" t="s">
        <v>246</v>
      </c>
      <c r="C16" s="411">
        <f>(C7+C14)*C19</f>
        <v>64632.508707805559</v>
      </c>
      <c r="D16" s="412">
        <f>(D7+D14)*D19</f>
        <v>64632.508707805559</v>
      </c>
      <c r="E16" s="412">
        <f t="shared" si="0"/>
        <v>129265.01741561112</v>
      </c>
      <c r="F16" s="7"/>
      <c r="G16" s="557"/>
    </row>
    <row r="17" spans="2:7" ht="24.95" customHeight="1" thickBot="1">
      <c r="B17" s="281" t="s">
        <v>247</v>
      </c>
      <c r="C17" s="282">
        <f>SUM(C15:C16)</f>
        <v>1087238.0026360855</v>
      </c>
      <c r="D17" s="283">
        <f>SUM(D15:D16)</f>
        <v>1087238.0016360856</v>
      </c>
      <c r="E17" s="283">
        <f>SUM(E15:E16)</f>
        <v>2174476.0042721708</v>
      </c>
      <c r="G17" s="557"/>
    </row>
    <row r="18" spans="2:7" ht="24.95" customHeight="1" thickTop="1" thickBot="1">
      <c r="B18" s="284" t="s">
        <v>248</v>
      </c>
      <c r="C18" s="285">
        <v>0.47799999999999998</v>
      </c>
      <c r="D18" s="285">
        <v>0.47799999999999998</v>
      </c>
      <c r="E18" s="285">
        <v>0.47799999999999998</v>
      </c>
      <c r="G18" s="557"/>
    </row>
    <row r="19" spans="2:7" ht="24.95" customHeight="1" thickBot="1">
      <c r="B19" s="284" t="s">
        <v>249</v>
      </c>
      <c r="C19" s="286">
        <v>0.17699999999999999</v>
      </c>
      <c r="D19" s="287">
        <v>0.17699999999999999</v>
      </c>
      <c r="E19" s="285">
        <v>0.17699999999999999</v>
      </c>
      <c r="G19" s="557"/>
    </row>
    <row r="20" spans="2:7" ht="60" customHeight="1" thickBot="1">
      <c r="B20" s="156" t="s">
        <v>143</v>
      </c>
      <c r="C20" s="744"/>
      <c r="D20" s="745"/>
      <c r="E20" s="746"/>
      <c r="G20" s="557"/>
    </row>
    <row r="21" spans="2:7" ht="60" customHeight="1" thickBot="1">
      <c r="B21" s="266" t="s">
        <v>75</v>
      </c>
      <c r="C21" s="741"/>
      <c r="D21" s="742"/>
      <c r="E21" s="743"/>
      <c r="G21" s="558"/>
    </row>
    <row r="22" spans="2:7">
      <c r="B22" s="5"/>
      <c r="C22" s="5"/>
    </row>
    <row r="23" spans="2:7">
      <c r="B23" s="740"/>
      <c r="C23" s="740"/>
      <c r="D23" s="740"/>
      <c r="E23" s="740"/>
    </row>
    <row r="24" spans="2:7">
      <c r="B24" s="5"/>
      <c r="C24" s="5"/>
    </row>
    <row r="25" spans="2:7">
      <c r="B25" s="5"/>
      <c r="C25" s="5"/>
    </row>
    <row r="26" spans="2:7">
      <c r="B26" s="5"/>
      <c r="C26" s="5"/>
    </row>
    <row r="27" spans="2:7">
      <c r="B27" s="5"/>
      <c r="C27" s="5"/>
    </row>
    <row r="28" spans="2:7">
      <c r="B28" s="5"/>
      <c r="C28" s="5"/>
      <c r="E28" s="265"/>
    </row>
    <row r="29" spans="2:7">
      <c r="B29" s="5"/>
      <c r="C29" s="5"/>
    </row>
    <row r="30" spans="2:7">
      <c r="B30" s="5"/>
      <c r="C30" s="5"/>
    </row>
    <row r="31" spans="2:7">
      <c r="B31" s="5"/>
      <c r="C31" s="5"/>
    </row>
    <row r="32" spans="2:7">
      <c r="B32" s="5"/>
      <c r="C32" s="5"/>
    </row>
    <row r="33" spans="2:3">
      <c r="B33" s="5"/>
      <c r="C33" s="5"/>
    </row>
    <row r="34" spans="2:3">
      <c r="B34" s="5"/>
      <c r="C34" s="5"/>
    </row>
    <row r="35" spans="2:3">
      <c r="B35" s="5"/>
      <c r="C35" s="5"/>
    </row>
    <row r="36" spans="2:3">
      <c r="B36" s="5"/>
      <c r="C36" s="5"/>
    </row>
    <row r="37" spans="2:3">
      <c r="B37" s="5"/>
      <c r="C37" s="5"/>
    </row>
    <row r="38" spans="2:3">
      <c r="B38" s="5"/>
      <c r="C38" s="5"/>
    </row>
    <row r="39" spans="2:3">
      <c r="B39" s="5"/>
      <c r="C39" s="5"/>
    </row>
    <row r="40" spans="2:3">
      <c r="B40" s="5"/>
      <c r="C40" s="5"/>
    </row>
    <row r="41" spans="2:3">
      <c r="B41" s="5"/>
      <c r="C41" s="5"/>
    </row>
    <row r="42" spans="2:3">
      <c r="B42" s="5"/>
      <c r="C42" s="5"/>
    </row>
    <row r="43" spans="2:3">
      <c r="B43" s="5"/>
      <c r="C43" s="5"/>
    </row>
    <row r="44" spans="2:3">
      <c r="B44" s="5"/>
      <c r="C44" s="5"/>
    </row>
    <row r="45" spans="2:3">
      <c r="B45" s="5"/>
      <c r="C45" s="5"/>
    </row>
    <row r="46" spans="2:3">
      <c r="B46" s="5"/>
      <c r="C46" s="5"/>
    </row>
    <row r="47" spans="2:3">
      <c r="B47" s="5"/>
      <c r="C47" s="5"/>
    </row>
    <row r="48" spans="2:3">
      <c r="B48" s="5"/>
      <c r="C48" s="5"/>
    </row>
    <row r="49" spans="2:3">
      <c r="B49" s="5"/>
      <c r="C49" s="5"/>
    </row>
    <row r="50" spans="2:3">
      <c r="B50" s="5"/>
      <c r="C50" s="5"/>
    </row>
    <row r="51" spans="2:3">
      <c r="B51" s="5"/>
      <c r="C51" s="5"/>
    </row>
    <row r="52" spans="2:3">
      <c r="B52" s="5"/>
      <c r="C52" s="5"/>
    </row>
    <row r="53" spans="2:3">
      <c r="B53" s="5"/>
      <c r="C53" s="5"/>
    </row>
    <row r="54" spans="2:3">
      <c r="B54" s="5"/>
      <c r="C54" s="5"/>
    </row>
    <row r="55" spans="2:3">
      <c r="B55" s="5"/>
      <c r="C55" s="5"/>
    </row>
    <row r="56" spans="2:3">
      <c r="B56" s="5"/>
      <c r="C56" s="5"/>
    </row>
    <row r="57" spans="2:3">
      <c r="B57" s="5"/>
      <c r="C57" s="5"/>
    </row>
    <row r="58" spans="2:3">
      <c r="B58" s="5"/>
      <c r="C58" s="5"/>
    </row>
    <row r="59" spans="2:3">
      <c r="B59" s="5"/>
      <c r="C59" s="5"/>
    </row>
    <row r="60" spans="2:3">
      <c r="B60" s="5"/>
      <c r="C60" s="5"/>
    </row>
    <row r="61" spans="2:3">
      <c r="B61" s="5"/>
      <c r="C61" s="5"/>
    </row>
    <row r="62" spans="2:3">
      <c r="B62" s="5"/>
      <c r="C62" s="5"/>
    </row>
    <row r="63" spans="2:3">
      <c r="B63" s="5"/>
      <c r="C63" s="5"/>
    </row>
    <row r="64" spans="2:3">
      <c r="B64" s="5"/>
      <c r="C64" s="5"/>
    </row>
    <row r="65" spans="2:3">
      <c r="B65" s="5"/>
      <c r="C65" s="5"/>
    </row>
    <row r="66" spans="2:3">
      <c r="B66" s="5"/>
      <c r="C66" s="5"/>
    </row>
    <row r="67" spans="2:3">
      <c r="B67" s="5"/>
      <c r="C67" s="5"/>
    </row>
    <row r="68" spans="2:3">
      <c r="B68" s="5"/>
      <c r="C68" s="5"/>
    </row>
    <row r="69" spans="2:3">
      <c r="B69" s="5"/>
      <c r="C69" s="5"/>
    </row>
    <row r="70" spans="2:3">
      <c r="B70" s="5"/>
      <c r="C70" s="5"/>
    </row>
    <row r="71" spans="2:3">
      <c r="B71" s="5"/>
      <c r="C71" s="5"/>
    </row>
    <row r="72" spans="2:3">
      <c r="B72" s="5"/>
      <c r="C72" s="5"/>
    </row>
    <row r="73" spans="2:3">
      <c r="B73" s="5"/>
      <c r="C73" s="5"/>
    </row>
    <row r="74" spans="2:3">
      <c r="B74" s="5"/>
      <c r="C74" s="5"/>
    </row>
    <row r="75" spans="2:3">
      <c r="B75" s="5"/>
      <c r="C75" s="5"/>
    </row>
    <row r="76" spans="2:3">
      <c r="B76" s="5"/>
      <c r="C76" s="5"/>
    </row>
    <row r="77" spans="2:3">
      <c r="B77" s="5"/>
      <c r="C77" s="5"/>
    </row>
    <row r="78" spans="2:3">
      <c r="B78" s="5"/>
      <c r="C78" s="5"/>
    </row>
    <row r="79" spans="2:3">
      <c r="B79" s="5"/>
      <c r="C79" s="5"/>
    </row>
    <row r="80" spans="2:3">
      <c r="B80" s="5"/>
      <c r="C80" s="5"/>
    </row>
    <row r="81" spans="2:3">
      <c r="B81" s="5"/>
      <c r="C81" s="5"/>
    </row>
    <row r="82" spans="2:3">
      <c r="B82" s="5"/>
      <c r="C82" s="5"/>
    </row>
    <row r="83" spans="2:3">
      <c r="B83" s="5"/>
      <c r="C83" s="5"/>
    </row>
    <row r="84" spans="2:3">
      <c r="B84" s="5"/>
      <c r="C84" s="5"/>
    </row>
    <row r="85" spans="2:3">
      <c r="B85" s="5"/>
      <c r="C85" s="5"/>
    </row>
    <row r="86" spans="2:3">
      <c r="B86" s="5"/>
      <c r="C86" s="5"/>
    </row>
    <row r="87" spans="2:3">
      <c r="B87" s="5"/>
      <c r="C87" s="5"/>
    </row>
    <row r="88" spans="2:3">
      <c r="B88" s="5"/>
      <c r="C88" s="5"/>
    </row>
    <row r="89" spans="2:3">
      <c r="B89" s="5"/>
      <c r="C89" s="5"/>
    </row>
    <row r="90" spans="2:3">
      <c r="B90" s="5"/>
      <c r="C90" s="5"/>
    </row>
    <row r="91" spans="2:3">
      <c r="B91" s="5"/>
      <c r="C91" s="5"/>
    </row>
    <row r="92" spans="2:3">
      <c r="B92" s="5"/>
      <c r="C92" s="5"/>
    </row>
    <row r="93" spans="2:3">
      <c r="B93" s="5"/>
      <c r="C93" s="5"/>
    </row>
    <row r="94" spans="2:3">
      <c r="B94" s="5"/>
      <c r="C94" s="5"/>
    </row>
    <row r="95" spans="2:3">
      <c r="B95" s="5"/>
      <c r="C95" s="5"/>
    </row>
    <row r="96" spans="2:3">
      <c r="B96" s="5"/>
      <c r="C96" s="5"/>
    </row>
    <row r="97" spans="2:3">
      <c r="B97" s="5"/>
      <c r="C97" s="5"/>
    </row>
    <row r="98" spans="2:3">
      <c r="B98" s="5"/>
      <c r="C98" s="5"/>
    </row>
    <row r="99" spans="2:3">
      <c r="B99" s="5"/>
      <c r="C99" s="5"/>
    </row>
    <row r="100" spans="2:3">
      <c r="B100" s="5"/>
      <c r="C100" s="5"/>
    </row>
    <row r="101" spans="2:3">
      <c r="B101" s="5"/>
      <c r="C101" s="5"/>
    </row>
    <row r="102" spans="2:3">
      <c r="B102" s="5"/>
      <c r="C102" s="5"/>
    </row>
    <row r="103" spans="2:3">
      <c r="B103" s="5"/>
      <c r="C103" s="5"/>
    </row>
    <row r="104" spans="2:3">
      <c r="B104" s="5"/>
      <c r="C104" s="5"/>
    </row>
    <row r="105" spans="2:3">
      <c r="B105" s="5"/>
      <c r="C105" s="5"/>
    </row>
    <row r="106" spans="2:3">
      <c r="B106" s="5"/>
      <c r="C106" s="5"/>
    </row>
    <row r="107" spans="2:3">
      <c r="B107" s="5"/>
      <c r="C107" s="5"/>
    </row>
    <row r="108" spans="2:3">
      <c r="B108" s="5"/>
      <c r="C108" s="5"/>
    </row>
    <row r="109" spans="2:3">
      <c r="B109" s="5"/>
      <c r="C109" s="5"/>
    </row>
    <row r="110" spans="2:3">
      <c r="B110" s="5"/>
      <c r="C110" s="5"/>
    </row>
    <row r="111" spans="2:3">
      <c r="B111" s="5"/>
      <c r="C111" s="5"/>
    </row>
    <row r="112" spans="2:3">
      <c r="B112" s="5"/>
      <c r="C112" s="5"/>
    </row>
    <row r="113" spans="2:3">
      <c r="B113" s="5"/>
      <c r="C113" s="5"/>
    </row>
    <row r="114" spans="2:3">
      <c r="B114" s="5"/>
      <c r="C114" s="5"/>
    </row>
    <row r="115" spans="2:3">
      <c r="B115" s="5"/>
      <c r="C115" s="5"/>
    </row>
    <row r="116" spans="2:3">
      <c r="B116" s="5"/>
      <c r="C116" s="5"/>
    </row>
    <row r="117" spans="2:3">
      <c r="B117" s="5"/>
      <c r="C117" s="5"/>
    </row>
    <row r="118" spans="2:3">
      <c r="B118" s="5"/>
      <c r="C118" s="5"/>
    </row>
    <row r="119" spans="2:3">
      <c r="B119" s="5"/>
      <c r="C119" s="5"/>
    </row>
    <row r="120" spans="2:3">
      <c r="B120" s="5"/>
      <c r="C120" s="5"/>
    </row>
    <row r="121" spans="2:3">
      <c r="B121" s="5"/>
      <c r="C121" s="5"/>
    </row>
    <row r="122" spans="2:3">
      <c r="B122" s="5"/>
      <c r="C122" s="5"/>
    </row>
    <row r="123" spans="2:3">
      <c r="B123" s="5"/>
      <c r="C123" s="5"/>
    </row>
    <row r="124" spans="2:3">
      <c r="B124" s="5"/>
      <c r="C124" s="5"/>
    </row>
    <row r="125" spans="2:3">
      <c r="B125" s="5"/>
      <c r="C125" s="5"/>
    </row>
    <row r="126" spans="2:3">
      <c r="B126" s="5"/>
      <c r="C126" s="5"/>
    </row>
    <row r="127" spans="2:3">
      <c r="B127" s="5"/>
      <c r="C127" s="5"/>
    </row>
    <row r="128" spans="2:3">
      <c r="B128" s="5"/>
      <c r="C128" s="5"/>
    </row>
    <row r="129" spans="2:3">
      <c r="B129" s="5"/>
      <c r="C129" s="5"/>
    </row>
    <row r="130" spans="2:3">
      <c r="B130" s="5"/>
      <c r="C130" s="5"/>
    </row>
    <row r="131" spans="2:3">
      <c r="B131" s="5"/>
      <c r="C131" s="5"/>
    </row>
    <row r="132" spans="2:3">
      <c r="B132" s="5"/>
      <c r="C132" s="5"/>
    </row>
    <row r="133" spans="2:3">
      <c r="B133" s="5"/>
      <c r="C133" s="5"/>
    </row>
    <row r="134" spans="2:3">
      <c r="B134" s="5"/>
      <c r="C134" s="5"/>
    </row>
    <row r="135" spans="2:3">
      <c r="B135" s="5"/>
      <c r="C135" s="5"/>
    </row>
    <row r="136" spans="2:3">
      <c r="B136" s="5"/>
      <c r="C136" s="5"/>
    </row>
    <row r="137" spans="2:3">
      <c r="B137" s="5"/>
      <c r="C137" s="5"/>
    </row>
    <row r="138" spans="2:3">
      <c r="B138" s="5"/>
      <c r="C138" s="5"/>
    </row>
    <row r="139" spans="2:3">
      <c r="B139" s="5"/>
      <c r="C139" s="5"/>
    </row>
    <row r="140" spans="2:3">
      <c r="B140" s="5"/>
      <c r="C140" s="5"/>
    </row>
    <row r="141" spans="2:3">
      <c r="B141" s="5"/>
      <c r="C141" s="5"/>
    </row>
    <row r="142" spans="2:3">
      <c r="B142" s="5"/>
      <c r="C142" s="5"/>
    </row>
    <row r="143" spans="2:3">
      <c r="B143" s="5"/>
      <c r="C143" s="5"/>
    </row>
    <row r="144" spans="2:3">
      <c r="B144" s="5"/>
      <c r="C144" s="5"/>
    </row>
    <row r="145" spans="2:3">
      <c r="B145" s="5"/>
      <c r="C145" s="5"/>
    </row>
    <row r="146" spans="2:3">
      <c r="B146" s="5"/>
      <c r="C146" s="5"/>
    </row>
    <row r="147" spans="2:3">
      <c r="B147" s="5"/>
      <c r="C147" s="5"/>
    </row>
    <row r="148" spans="2:3">
      <c r="B148" s="5"/>
      <c r="C148" s="5"/>
    </row>
    <row r="149" spans="2:3">
      <c r="B149" s="5"/>
      <c r="C149" s="5"/>
    </row>
    <row r="150" spans="2:3">
      <c r="B150" s="5"/>
      <c r="C150" s="5"/>
    </row>
    <row r="151" spans="2:3">
      <c r="B151" s="5"/>
      <c r="C151" s="5"/>
    </row>
    <row r="152" spans="2:3">
      <c r="B152" s="5"/>
      <c r="C152" s="5"/>
    </row>
    <row r="153" spans="2:3">
      <c r="B153" s="5"/>
      <c r="C153" s="5"/>
    </row>
    <row r="154" spans="2:3">
      <c r="B154" s="5"/>
      <c r="C154" s="5"/>
    </row>
    <row r="155" spans="2:3">
      <c r="B155" s="5"/>
      <c r="C155" s="5"/>
    </row>
    <row r="156" spans="2:3">
      <c r="B156" s="5"/>
      <c r="C156" s="5"/>
    </row>
    <row r="157" spans="2:3">
      <c r="B157" s="5"/>
      <c r="C157" s="5"/>
    </row>
    <row r="158" spans="2:3">
      <c r="B158" s="5"/>
      <c r="C158" s="5"/>
    </row>
    <row r="159" spans="2:3">
      <c r="B159" s="5"/>
      <c r="C159" s="5"/>
    </row>
    <row r="160" spans="2:3">
      <c r="B160" s="5"/>
      <c r="C160" s="5"/>
    </row>
    <row r="161" spans="2:3">
      <c r="B161" s="5"/>
      <c r="C161" s="5"/>
    </row>
    <row r="162" spans="2:3">
      <c r="B162" s="5"/>
      <c r="C162" s="5"/>
    </row>
    <row r="163" spans="2:3">
      <c r="B163" s="5"/>
      <c r="C163" s="5"/>
    </row>
    <row r="164" spans="2:3">
      <c r="B164" s="5"/>
      <c r="C164" s="5"/>
    </row>
    <row r="165" spans="2:3">
      <c r="B165" s="5"/>
      <c r="C165" s="5"/>
    </row>
    <row r="166" spans="2:3">
      <c r="B166" s="5"/>
      <c r="C166" s="5"/>
    </row>
    <row r="167" spans="2:3">
      <c r="B167" s="5"/>
      <c r="C167" s="5"/>
    </row>
    <row r="168" spans="2:3">
      <c r="B168" s="5"/>
      <c r="C168" s="5"/>
    </row>
    <row r="169" spans="2:3">
      <c r="B169" s="5"/>
      <c r="C169" s="5"/>
    </row>
    <row r="170" spans="2:3">
      <c r="B170" s="5"/>
      <c r="C170" s="5"/>
    </row>
    <row r="171" spans="2:3">
      <c r="B171" s="5"/>
      <c r="C171" s="5"/>
    </row>
    <row r="172" spans="2:3">
      <c r="B172" s="5"/>
      <c r="C172" s="5"/>
    </row>
    <row r="173" spans="2:3">
      <c r="B173" s="5"/>
      <c r="C173" s="5"/>
    </row>
    <row r="174" spans="2:3">
      <c r="B174" s="5"/>
      <c r="C174" s="5"/>
    </row>
    <row r="175" spans="2:3">
      <c r="B175" s="5"/>
      <c r="C175" s="5"/>
    </row>
    <row r="176" spans="2:3">
      <c r="B176" s="5"/>
      <c r="C176" s="5"/>
    </row>
    <row r="177" spans="2:3">
      <c r="B177" s="5"/>
      <c r="C177" s="5"/>
    </row>
    <row r="178" spans="2:3">
      <c r="B178" s="5"/>
      <c r="C178" s="5"/>
    </row>
    <row r="179" spans="2:3">
      <c r="B179" s="5"/>
      <c r="C179" s="5"/>
    </row>
    <row r="180" spans="2:3">
      <c r="B180" s="5"/>
      <c r="C180" s="5"/>
    </row>
    <row r="181" spans="2:3">
      <c r="B181" s="5"/>
      <c r="C181" s="5"/>
    </row>
    <row r="182" spans="2:3">
      <c r="B182" s="5"/>
      <c r="C182" s="5"/>
    </row>
    <row r="183" spans="2:3">
      <c r="B183" s="5"/>
      <c r="C183" s="5"/>
    </row>
    <row r="184" spans="2:3">
      <c r="B184" s="5"/>
      <c r="C184" s="5"/>
    </row>
    <row r="185" spans="2:3">
      <c r="B185" s="5"/>
      <c r="C185" s="5"/>
    </row>
    <row r="186" spans="2:3">
      <c r="B186" s="5"/>
      <c r="C186" s="5"/>
    </row>
    <row r="187" spans="2:3">
      <c r="B187" s="5"/>
      <c r="C187" s="5"/>
    </row>
    <row r="188" spans="2:3">
      <c r="B188" s="5"/>
      <c r="C188" s="5"/>
    </row>
    <row r="189" spans="2:3">
      <c r="B189" s="5"/>
      <c r="C189" s="5"/>
    </row>
    <row r="190" spans="2:3">
      <c r="B190" s="5"/>
      <c r="C190" s="5"/>
    </row>
    <row r="191" spans="2:3">
      <c r="B191" s="5"/>
      <c r="C191" s="5"/>
    </row>
    <row r="192" spans="2:3">
      <c r="B192" s="5"/>
      <c r="C192" s="5"/>
    </row>
    <row r="193" spans="2:3">
      <c r="B193" s="5"/>
      <c r="C193" s="5"/>
    </row>
    <row r="194" spans="2:3">
      <c r="B194" s="5"/>
      <c r="C194" s="5"/>
    </row>
    <row r="195" spans="2:3">
      <c r="B195" s="5"/>
      <c r="C195" s="5"/>
    </row>
    <row r="196" spans="2:3">
      <c r="B196" s="5"/>
      <c r="C196" s="5"/>
    </row>
    <row r="197" spans="2:3">
      <c r="B197" s="5"/>
      <c r="C197" s="5"/>
    </row>
    <row r="198" spans="2:3">
      <c r="B198" s="5"/>
      <c r="C198" s="5"/>
    </row>
    <row r="199" spans="2:3">
      <c r="B199" s="5"/>
      <c r="C199" s="5"/>
    </row>
    <row r="200" spans="2:3">
      <c r="B200" s="5"/>
      <c r="C200" s="5"/>
    </row>
    <row r="201" spans="2:3">
      <c r="B201" s="5"/>
      <c r="C201" s="5"/>
    </row>
    <row r="202" spans="2:3">
      <c r="B202" s="5"/>
      <c r="C202" s="5"/>
    </row>
    <row r="203" spans="2:3">
      <c r="B203" s="5"/>
      <c r="C203" s="5"/>
    </row>
    <row r="204" spans="2:3">
      <c r="B204" s="5"/>
      <c r="C204" s="5"/>
    </row>
    <row r="205" spans="2:3">
      <c r="B205" s="5"/>
      <c r="C205" s="5"/>
    </row>
    <row r="206" spans="2:3">
      <c r="B206" s="5"/>
      <c r="C206" s="5"/>
    </row>
    <row r="207" spans="2:3">
      <c r="B207" s="5"/>
      <c r="C207" s="5"/>
    </row>
    <row r="208" spans="2:3">
      <c r="B208" s="5"/>
      <c r="C208" s="5"/>
    </row>
    <row r="209" spans="2:3">
      <c r="B209" s="5"/>
      <c r="C209" s="5"/>
    </row>
    <row r="210" spans="2:3">
      <c r="B210" s="5"/>
      <c r="C210" s="5"/>
    </row>
    <row r="211" spans="2:3">
      <c r="B211" s="5"/>
      <c r="C211" s="5"/>
    </row>
    <row r="212" spans="2:3">
      <c r="B212" s="5"/>
      <c r="C212" s="5"/>
    </row>
    <row r="213" spans="2:3">
      <c r="B213" s="5"/>
      <c r="C213" s="5"/>
    </row>
    <row r="214" spans="2:3">
      <c r="B214" s="5"/>
      <c r="C214" s="5"/>
    </row>
    <row r="215" spans="2:3">
      <c r="B215" s="5"/>
      <c r="C215" s="5"/>
    </row>
    <row r="216" spans="2:3">
      <c r="B216" s="5"/>
      <c r="C216" s="5"/>
    </row>
    <row r="217" spans="2:3">
      <c r="B217" s="5"/>
      <c r="C217" s="5"/>
    </row>
    <row r="218" spans="2:3">
      <c r="B218" s="5"/>
      <c r="C218" s="5"/>
    </row>
    <row r="219" spans="2:3">
      <c r="B219" s="5"/>
      <c r="C219" s="5"/>
    </row>
    <row r="220" spans="2:3">
      <c r="B220" s="5"/>
      <c r="C220" s="5"/>
    </row>
    <row r="221" spans="2:3">
      <c r="B221" s="5"/>
      <c r="C221" s="5"/>
    </row>
    <row r="222" spans="2:3">
      <c r="B222" s="5"/>
      <c r="C222" s="5"/>
    </row>
    <row r="223" spans="2:3">
      <c r="B223" s="5"/>
      <c r="C223" s="5"/>
    </row>
    <row r="224" spans="2:3">
      <c r="B224" s="5"/>
      <c r="C224" s="5"/>
    </row>
    <row r="225" spans="2:3">
      <c r="B225" s="5"/>
      <c r="C225" s="5"/>
    </row>
    <row r="226" spans="2:3">
      <c r="B226" s="5"/>
      <c r="C226" s="5"/>
    </row>
    <row r="227" spans="2:3">
      <c r="B227" s="5"/>
      <c r="C227" s="5"/>
    </row>
    <row r="228" spans="2:3">
      <c r="B228" s="5"/>
      <c r="C228" s="5"/>
    </row>
    <row r="229" spans="2:3">
      <c r="B229" s="5"/>
      <c r="C229" s="5"/>
    </row>
    <row r="230" spans="2:3">
      <c r="B230" s="5"/>
      <c r="C230" s="5"/>
    </row>
    <row r="231" spans="2:3">
      <c r="B231" s="5"/>
      <c r="C231" s="5"/>
    </row>
    <row r="232" spans="2:3">
      <c r="B232" s="5"/>
      <c r="C232" s="5"/>
    </row>
    <row r="233" spans="2:3">
      <c r="B233" s="5"/>
      <c r="C233" s="5"/>
    </row>
    <row r="234" spans="2:3">
      <c r="B234" s="5"/>
      <c r="C234" s="5"/>
    </row>
    <row r="235" spans="2:3">
      <c r="B235" s="5"/>
      <c r="C235" s="5"/>
    </row>
    <row r="236" spans="2:3">
      <c r="B236" s="5"/>
      <c r="C236" s="5"/>
    </row>
    <row r="237" spans="2:3">
      <c r="B237" s="5"/>
      <c r="C237" s="5"/>
    </row>
    <row r="238" spans="2:3">
      <c r="B238" s="5"/>
      <c r="C238" s="5"/>
    </row>
    <row r="239" spans="2:3">
      <c r="B239" s="5"/>
      <c r="C239" s="5"/>
    </row>
    <row r="240" spans="2:3">
      <c r="B240" s="5"/>
      <c r="C240" s="5"/>
    </row>
    <row r="241" spans="2:3">
      <c r="B241" s="5"/>
      <c r="C241" s="5"/>
    </row>
    <row r="242" spans="2:3">
      <c r="B242" s="5"/>
      <c r="C242" s="5"/>
    </row>
    <row r="243" spans="2:3">
      <c r="B243" s="5"/>
      <c r="C243" s="5"/>
    </row>
    <row r="244" spans="2:3">
      <c r="B244" s="5"/>
      <c r="C244" s="5"/>
    </row>
    <row r="245" spans="2:3">
      <c r="B245" s="5"/>
      <c r="C245" s="5"/>
    </row>
    <row r="246" spans="2:3">
      <c r="B246" s="5"/>
      <c r="C246" s="5"/>
    </row>
    <row r="247" spans="2:3">
      <c r="B247" s="5"/>
      <c r="C247" s="5"/>
    </row>
    <row r="248" spans="2:3">
      <c r="B248" s="5"/>
      <c r="C248" s="5"/>
    </row>
    <row r="249" spans="2:3">
      <c r="B249" s="5"/>
      <c r="C249" s="5"/>
    </row>
    <row r="250" spans="2:3">
      <c r="B250" s="5"/>
      <c r="C250" s="5"/>
    </row>
    <row r="251" spans="2:3">
      <c r="B251" s="5"/>
      <c r="C251" s="5"/>
    </row>
    <row r="252" spans="2:3">
      <c r="B252" s="5"/>
      <c r="C252" s="5"/>
    </row>
    <row r="253" spans="2:3">
      <c r="B253" s="5"/>
      <c r="C253" s="5"/>
    </row>
    <row r="254" spans="2:3">
      <c r="B254" s="5"/>
      <c r="C254" s="5"/>
    </row>
    <row r="255" spans="2:3">
      <c r="B255" s="5"/>
      <c r="C255" s="5"/>
    </row>
    <row r="256" spans="2:3">
      <c r="B256" s="5"/>
      <c r="C256" s="5"/>
    </row>
    <row r="257" spans="2:3">
      <c r="B257" s="5"/>
      <c r="C257" s="5"/>
    </row>
    <row r="258" spans="2:3">
      <c r="B258" s="5"/>
      <c r="C258" s="5"/>
    </row>
    <row r="259" spans="2:3">
      <c r="B259" s="5"/>
      <c r="C259" s="5"/>
    </row>
    <row r="260" spans="2:3">
      <c r="B260" s="5"/>
      <c r="C260" s="5"/>
    </row>
    <row r="261" spans="2:3">
      <c r="B261" s="5"/>
      <c r="C261" s="5"/>
    </row>
    <row r="262" spans="2:3">
      <c r="B262" s="5"/>
      <c r="C262" s="5"/>
    </row>
    <row r="263" spans="2:3">
      <c r="B263" s="5"/>
      <c r="C263" s="5"/>
    </row>
    <row r="264" spans="2:3">
      <c r="B264" s="5"/>
      <c r="C264" s="5"/>
    </row>
    <row r="265" spans="2:3">
      <c r="B265" s="5"/>
      <c r="C265" s="5"/>
    </row>
    <row r="266" spans="2:3">
      <c r="B266" s="5"/>
      <c r="C266" s="5"/>
    </row>
    <row r="267" spans="2:3">
      <c r="B267" s="5"/>
      <c r="C267" s="5"/>
    </row>
    <row r="268" spans="2:3">
      <c r="B268" s="5"/>
      <c r="C268" s="5"/>
    </row>
    <row r="269" spans="2:3">
      <c r="B269" s="5"/>
      <c r="C269" s="5"/>
    </row>
    <row r="270" spans="2:3">
      <c r="B270" s="5"/>
      <c r="C270" s="5"/>
    </row>
    <row r="271" spans="2:3">
      <c r="B271" s="5"/>
      <c r="C271" s="5"/>
    </row>
    <row r="272" spans="2:3">
      <c r="B272" s="5"/>
      <c r="C272" s="5"/>
    </row>
    <row r="273" spans="2:3">
      <c r="B273" s="5"/>
      <c r="C273" s="5"/>
    </row>
    <row r="274" spans="2:3">
      <c r="B274" s="5"/>
      <c r="C274" s="5"/>
    </row>
    <row r="275" spans="2:3">
      <c r="B275" s="5"/>
      <c r="C275" s="5"/>
    </row>
    <row r="276" spans="2:3">
      <c r="B276" s="5"/>
      <c r="C276" s="5"/>
    </row>
    <row r="277" spans="2:3">
      <c r="B277" s="5"/>
      <c r="C277" s="5"/>
    </row>
    <row r="278" spans="2:3">
      <c r="B278" s="5"/>
      <c r="C278" s="5"/>
    </row>
    <row r="279" spans="2:3">
      <c r="B279" s="5"/>
      <c r="C279" s="5"/>
    </row>
    <row r="280" spans="2:3">
      <c r="B280" s="5"/>
      <c r="C280" s="5"/>
    </row>
    <row r="281" spans="2:3">
      <c r="B281" s="5"/>
      <c r="C281" s="5"/>
    </row>
    <row r="282" spans="2:3">
      <c r="B282" s="5"/>
      <c r="C282" s="5"/>
    </row>
    <row r="283" spans="2:3">
      <c r="B283" s="5"/>
      <c r="C283" s="5"/>
    </row>
    <row r="284" spans="2:3">
      <c r="B284" s="5"/>
      <c r="C284" s="5"/>
    </row>
    <row r="285" spans="2:3">
      <c r="B285" s="5"/>
      <c r="C285" s="5"/>
    </row>
    <row r="286" spans="2:3">
      <c r="B286" s="5"/>
      <c r="C286" s="5"/>
    </row>
    <row r="287" spans="2:3">
      <c r="B287" s="5"/>
      <c r="C287" s="5"/>
    </row>
    <row r="288" spans="2:3">
      <c r="B288" s="5"/>
      <c r="C288" s="5"/>
    </row>
    <row r="289" spans="2:3">
      <c r="B289" s="5"/>
      <c r="C289" s="5"/>
    </row>
    <row r="290" spans="2:3">
      <c r="B290" s="5"/>
      <c r="C290" s="5"/>
    </row>
    <row r="291" spans="2:3">
      <c r="B291" s="5"/>
      <c r="C291" s="5"/>
    </row>
    <row r="292" spans="2:3">
      <c r="B292" s="5"/>
      <c r="C292" s="5"/>
    </row>
    <row r="293" spans="2:3">
      <c r="B293" s="5"/>
      <c r="C293" s="5"/>
    </row>
    <row r="294" spans="2:3">
      <c r="B294" s="5"/>
      <c r="C294" s="5"/>
    </row>
    <row r="295" spans="2:3">
      <c r="B295" s="5"/>
      <c r="C295" s="5"/>
    </row>
    <row r="296" spans="2:3">
      <c r="B296" s="5"/>
      <c r="C296" s="5"/>
    </row>
    <row r="297" spans="2:3">
      <c r="B297" s="5"/>
      <c r="C297" s="5"/>
    </row>
    <row r="298" spans="2:3">
      <c r="B298" s="5"/>
      <c r="C298" s="5"/>
    </row>
    <row r="299" spans="2:3">
      <c r="B299" s="5"/>
      <c r="C299" s="5"/>
    </row>
    <row r="300" spans="2:3">
      <c r="B300" s="5"/>
      <c r="C300" s="5"/>
    </row>
    <row r="301" spans="2:3">
      <c r="B301" s="5"/>
      <c r="C301" s="5"/>
    </row>
    <row r="302" spans="2:3">
      <c r="B302" s="5"/>
      <c r="C302" s="5"/>
    </row>
    <row r="303" spans="2:3">
      <c r="B303" s="5"/>
      <c r="C303" s="5"/>
    </row>
    <row r="304" spans="2:3">
      <c r="B304" s="5"/>
      <c r="C304" s="5"/>
    </row>
    <row r="305" spans="2:3">
      <c r="B305" s="5"/>
      <c r="C305" s="5"/>
    </row>
    <row r="306" spans="2:3">
      <c r="B306" s="5"/>
      <c r="C306" s="5"/>
    </row>
    <row r="307" spans="2:3">
      <c r="B307" s="5"/>
      <c r="C307" s="5"/>
    </row>
    <row r="308" spans="2:3">
      <c r="B308" s="5"/>
      <c r="C308" s="5"/>
    </row>
    <row r="309" spans="2:3">
      <c r="B309" s="5"/>
      <c r="C309" s="5"/>
    </row>
    <row r="310" spans="2:3">
      <c r="B310" s="5"/>
      <c r="C310" s="5"/>
    </row>
    <row r="311" spans="2:3">
      <c r="B311" s="5"/>
      <c r="C311" s="5"/>
    </row>
    <row r="312" spans="2:3">
      <c r="B312" s="5"/>
      <c r="C312" s="5"/>
    </row>
    <row r="313" spans="2:3">
      <c r="B313" s="5"/>
      <c r="C313" s="5"/>
    </row>
    <row r="314" spans="2:3">
      <c r="B314" s="5"/>
      <c r="C314" s="5"/>
    </row>
    <row r="315" spans="2:3">
      <c r="B315" s="5"/>
      <c r="C315" s="5"/>
    </row>
    <row r="316" spans="2:3">
      <c r="B316" s="5"/>
      <c r="C316" s="5"/>
    </row>
    <row r="317" spans="2:3">
      <c r="B317" s="5"/>
      <c r="C317" s="5"/>
    </row>
    <row r="318" spans="2:3">
      <c r="B318" s="5"/>
      <c r="C318" s="5"/>
    </row>
    <row r="319" spans="2:3">
      <c r="B319" s="5"/>
      <c r="C319" s="5"/>
    </row>
    <row r="320" spans="2:3">
      <c r="B320" s="5"/>
      <c r="C320" s="5"/>
    </row>
    <row r="321" spans="2:3">
      <c r="B321" s="5"/>
      <c r="C321" s="5"/>
    </row>
    <row r="322" spans="2:3">
      <c r="B322" s="5"/>
      <c r="C322" s="5"/>
    </row>
    <row r="323" spans="2:3">
      <c r="B323" s="5"/>
      <c r="C323" s="5"/>
    </row>
    <row r="324" spans="2:3">
      <c r="B324" s="5"/>
      <c r="C324" s="5"/>
    </row>
    <row r="325" spans="2:3">
      <c r="B325" s="5"/>
      <c r="C325" s="5"/>
    </row>
    <row r="326" spans="2:3">
      <c r="B326" s="5"/>
      <c r="C326" s="5"/>
    </row>
    <row r="327" spans="2:3">
      <c r="B327" s="5"/>
      <c r="C327" s="5"/>
    </row>
    <row r="328" spans="2:3">
      <c r="B328" s="5"/>
      <c r="C328" s="5"/>
    </row>
    <row r="329" spans="2:3">
      <c r="B329" s="5"/>
      <c r="C329" s="5"/>
    </row>
    <row r="330" spans="2:3">
      <c r="B330" s="5"/>
      <c r="C330" s="5"/>
    </row>
    <row r="331" spans="2:3">
      <c r="B331" s="5"/>
      <c r="C331" s="5"/>
    </row>
    <row r="332" spans="2:3">
      <c r="B332" s="5"/>
      <c r="C332" s="5"/>
    </row>
  </sheetData>
  <sheetProtection selectLockedCells="1"/>
  <mergeCells count="8">
    <mergeCell ref="B2:E2"/>
    <mergeCell ref="B3:E3"/>
    <mergeCell ref="G3:G21"/>
    <mergeCell ref="B23:E23"/>
    <mergeCell ref="C21:E21"/>
    <mergeCell ref="C20:E20"/>
    <mergeCell ref="B4:E4"/>
    <mergeCell ref="B5:B6"/>
  </mergeCells>
  <conditionalFormatting sqref="F17">
    <cfRule type="colorScale" priority="1">
      <colorScale>
        <cfvo type="min"/>
        <cfvo type="percentile" val="50"/>
        <cfvo type="max"/>
        <color rgb="FFF8696B"/>
        <color rgb="FFFFEB84"/>
        <color rgb="FF63BE7B"/>
      </colorScale>
    </cfRule>
  </conditionalFormatting>
  <hyperlinks>
    <hyperlink ref="B2:E2" location="'Links to Tabs '!A1" display="Form 5. Budget" xr:uid="{E49B10B6-0868-49CE-B925-2857819182F5}"/>
  </hyperlinks>
  <printOptions verticalCentered="1"/>
  <pageMargins left="0.7" right="0.7" top="0" bottom="0" header="0.3" footer="0.3"/>
  <pageSetup scale="82" orientation="portrait" r:id="rId1"/>
  <rowBreaks count="2" manualBreakCount="2">
    <brk id="21" max="16383" man="1"/>
    <brk id="22" max="16383" man="1"/>
  </rowBreaks>
  <colBreaks count="1" manualBreakCount="1">
    <brk id="5" max="1048575" man="1"/>
  </colBreaks>
  <ignoredErrors>
    <ignoredError sqref="C6:E6 E9 E12 E16 E14" unlocked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57"/>
  <sheetViews>
    <sheetView workbookViewId="0">
      <selection activeCell="A58" sqref="A58:XFD1048576"/>
    </sheetView>
  </sheetViews>
  <sheetFormatPr defaultRowHeight="15"/>
  <cols>
    <col min="1" max="1" width="9.140625" style="233" customWidth="1"/>
    <col min="2" max="2" width="92.85546875" customWidth="1"/>
    <col min="3" max="4" width="9.140625" style="233" customWidth="1"/>
    <col min="5" max="5" width="39" customWidth="1"/>
  </cols>
  <sheetData>
    <row r="1" spans="2:5" ht="15.75" thickBot="1"/>
    <row r="2" spans="2:5" ht="50.25" customHeight="1" thickBot="1">
      <c r="B2" s="235" t="s">
        <v>53</v>
      </c>
      <c r="C2" s="234"/>
      <c r="D2" s="234"/>
      <c r="E2" s="749" t="s">
        <v>250</v>
      </c>
    </row>
    <row r="3" spans="2:5" ht="50.25" customHeight="1">
      <c r="B3" s="333" t="s">
        <v>251</v>
      </c>
      <c r="C3" s="234"/>
      <c r="D3" s="234"/>
      <c r="E3" s="750"/>
    </row>
    <row r="4" spans="2:5" ht="50.25" customHeight="1">
      <c r="B4" s="334" t="s">
        <v>252</v>
      </c>
      <c r="C4" s="234"/>
      <c r="D4" s="234"/>
      <c r="E4" s="221" t="s">
        <v>253</v>
      </c>
    </row>
    <row r="5" spans="2:5" ht="50.25" customHeight="1">
      <c r="B5" s="334" t="s">
        <v>254</v>
      </c>
      <c r="C5" s="234"/>
      <c r="D5" s="234"/>
      <c r="E5" s="222" t="s">
        <v>255</v>
      </c>
    </row>
    <row r="6" spans="2:5" ht="50.25" customHeight="1">
      <c r="B6" s="334" t="s">
        <v>256</v>
      </c>
      <c r="C6" s="234"/>
      <c r="D6" s="234"/>
      <c r="E6" s="222" t="s">
        <v>257</v>
      </c>
    </row>
    <row r="7" spans="2:5" ht="50.25" customHeight="1">
      <c r="B7" s="334" t="s">
        <v>258</v>
      </c>
      <c r="C7" s="234"/>
      <c r="D7" s="234"/>
      <c r="E7" s="222" t="s">
        <v>259</v>
      </c>
    </row>
    <row r="8" spans="2:5" ht="50.25" customHeight="1">
      <c r="B8" s="334" t="s">
        <v>260</v>
      </c>
      <c r="C8" s="234"/>
      <c r="D8" s="234"/>
      <c r="E8" s="222" t="s">
        <v>261</v>
      </c>
    </row>
    <row r="9" spans="2:5" ht="50.25" customHeight="1">
      <c r="B9" s="334" t="s">
        <v>262</v>
      </c>
      <c r="C9" s="234"/>
      <c r="D9" s="234"/>
      <c r="E9" s="222" t="s">
        <v>263</v>
      </c>
    </row>
    <row r="10" spans="2:5" ht="50.25" customHeight="1">
      <c r="B10" s="334" t="s">
        <v>264</v>
      </c>
      <c r="C10" s="234"/>
      <c r="D10" s="234"/>
      <c r="E10" s="222" t="s">
        <v>265</v>
      </c>
    </row>
    <row r="11" spans="2:5" ht="50.25" customHeight="1" thickBot="1">
      <c r="B11" s="334" t="s">
        <v>266</v>
      </c>
      <c r="C11" s="234"/>
      <c r="D11" s="234"/>
      <c r="E11" s="223" t="s">
        <v>267</v>
      </c>
    </row>
    <row r="12" spans="2:5" ht="50.25" customHeight="1" thickBot="1">
      <c r="B12" s="334" t="s">
        <v>268</v>
      </c>
      <c r="C12" s="234"/>
      <c r="D12" s="234"/>
      <c r="E12" s="236" t="s">
        <v>269</v>
      </c>
    </row>
    <row r="13" spans="2:5" ht="50.25" customHeight="1" thickBot="1">
      <c r="B13" s="334" t="s">
        <v>270</v>
      </c>
      <c r="C13" s="234"/>
      <c r="D13" s="234"/>
      <c r="E13" s="220"/>
    </row>
    <row r="14" spans="2:5" ht="50.25" customHeight="1">
      <c r="B14" s="334" t="s">
        <v>271</v>
      </c>
      <c r="C14" s="234"/>
      <c r="D14" s="234"/>
      <c r="E14" s="237" t="s">
        <v>272</v>
      </c>
    </row>
    <row r="15" spans="2:5" ht="50.25" customHeight="1">
      <c r="B15" s="334" t="s">
        <v>273</v>
      </c>
      <c r="C15" s="234"/>
      <c r="D15" s="234"/>
      <c r="E15" s="238" t="s">
        <v>274</v>
      </c>
    </row>
    <row r="16" spans="2:5" ht="50.25" customHeight="1" thickBot="1">
      <c r="B16" s="334" t="s">
        <v>275</v>
      </c>
      <c r="C16" s="234"/>
      <c r="D16" s="234"/>
      <c r="E16" s="239" t="s">
        <v>276</v>
      </c>
    </row>
    <row r="17" spans="2:5" ht="50.25" customHeight="1">
      <c r="B17" s="334" t="s">
        <v>277</v>
      </c>
      <c r="C17" s="234"/>
      <c r="D17" s="234"/>
      <c r="E17" s="234"/>
    </row>
    <row r="18" spans="2:5" ht="50.25" customHeight="1">
      <c r="B18" s="334" t="s">
        <v>278</v>
      </c>
      <c r="C18" s="234"/>
      <c r="D18" s="234"/>
      <c r="E18" s="234"/>
    </row>
    <row r="19" spans="2:5" ht="50.25" customHeight="1">
      <c r="B19" s="334" t="s">
        <v>279</v>
      </c>
      <c r="C19" s="234"/>
      <c r="D19" s="234"/>
      <c r="E19" s="234"/>
    </row>
    <row r="20" spans="2:5" ht="50.25" customHeight="1">
      <c r="B20" s="334" t="s">
        <v>280</v>
      </c>
      <c r="C20" s="234"/>
      <c r="D20" s="234"/>
      <c r="E20" s="234"/>
    </row>
    <row r="21" spans="2:5" ht="50.25" customHeight="1">
      <c r="B21" s="334" t="s">
        <v>281</v>
      </c>
      <c r="C21" s="234"/>
      <c r="D21" s="234"/>
      <c r="E21" s="234"/>
    </row>
    <row r="22" spans="2:5" ht="50.25" customHeight="1">
      <c r="B22" s="334" t="s">
        <v>282</v>
      </c>
      <c r="C22" s="234"/>
      <c r="D22" s="234"/>
      <c r="E22" s="234"/>
    </row>
    <row r="23" spans="2:5" ht="50.25" customHeight="1">
      <c r="B23" s="334" t="s">
        <v>283</v>
      </c>
      <c r="C23" s="234"/>
      <c r="D23" s="234"/>
      <c r="E23" s="234"/>
    </row>
    <row r="24" spans="2:5" ht="50.25" customHeight="1">
      <c r="B24" s="334" t="s">
        <v>284</v>
      </c>
      <c r="C24" s="234"/>
      <c r="D24" s="234"/>
      <c r="E24" s="234"/>
    </row>
    <row r="25" spans="2:5" ht="50.25" customHeight="1">
      <c r="B25" s="334" t="s">
        <v>285</v>
      </c>
      <c r="C25" s="234"/>
      <c r="D25" s="234"/>
      <c r="E25" s="234"/>
    </row>
    <row r="26" spans="2:5" ht="50.25" customHeight="1" thickBot="1">
      <c r="B26" s="335" t="s">
        <v>286</v>
      </c>
      <c r="C26" s="234"/>
      <c r="D26" s="234"/>
      <c r="E26" s="234"/>
    </row>
    <row r="27" spans="2:5" ht="19.5" thickBot="1">
      <c r="B27" s="220"/>
      <c r="C27" s="234"/>
      <c r="D27" s="234"/>
      <c r="E27" s="234"/>
    </row>
    <row r="28" spans="2:5" ht="38.25" thickBot="1">
      <c r="B28" s="224" t="s">
        <v>287</v>
      </c>
      <c r="C28" s="234"/>
      <c r="D28" s="234"/>
      <c r="E28" s="234"/>
    </row>
    <row r="29" spans="2:5" ht="24.75" customHeight="1">
      <c r="B29" s="225" t="s">
        <v>288</v>
      </c>
      <c r="C29" s="234"/>
      <c r="D29" s="234"/>
      <c r="E29" s="234"/>
    </row>
    <row r="30" spans="2:5" ht="24.75" customHeight="1">
      <c r="B30" s="226" t="s">
        <v>289</v>
      </c>
      <c r="C30" s="234"/>
      <c r="D30" s="234"/>
      <c r="E30" s="234"/>
    </row>
    <row r="31" spans="2:5" ht="24.75" customHeight="1">
      <c r="B31" s="226" t="s">
        <v>290</v>
      </c>
      <c r="C31" s="234"/>
      <c r="D31" s="234"/>
      <c r="E31" s="234"/>
    </row>
    <row r="32" spans="2:5" ht="24.75" customHeight="1">
      <c r="B32" s="226" t="s">
        <v>291</v>
      </c>
      <c r="C32" s="234"/>
      <c r="D32" s="234"/>
      <c r="E32" s="234"/>
    </row>
    <row r="33" spans="2:5" ht="24.75" customHeight="1" thickBot="1">
      <c r="B33" s="227" t="s">
        <v>292</v>
      </c>
      <c r="C33" s="234"/>
      <c r="D33" s="234"/>
      <c r="E33" s="234"/>
    </row>
    <row r="34" spans="2:5" ht="24.75" customHeight="1">
      <c r="B34" s="228" t="s">
        <v>293</v>
      </c>
      <c r="C34" s="234"/>
      <c r="D34" s="234"/>
      <c r="E34" s="234"/>
    </row>
    <row r="35" spans="2:5" ht="24.75" customHeight="1">
      <c r="B35" s="226" t="s">
        <v>294</v>
      </c>
      <c r="C35" s="234"/>
      <c r="D35" s="234"/>
      <c r="E35" s="234"/>
    </row>
    <row r="36" spans="2:5" ht="24.75" customHeight="1">
      <c r="B36" s="226" t="s">
        <v>295</v>
      </c>
      <c r="C36" s="234"/>
      <c r="D36" s="234"/>
      <c r="E36" s="234"/>
    </row>
    <row r="37" spans="2:5" ht="24.75" customHeight="1">
      <c r="B37" s="226" t="s">
        <v>296</v>
      </c>
      <c r="C37" s="234"/>
      <c r="D37" s="234"/>
      <c r="E37" s="234"/>
    </row>
    <row r="38" spans="2:5" ht="24.75" customHeight="1" thickBot="1">
      <c r="B38" s="227" t="s">
        <v>297</v>
      </c>
      <c r="C38" s="234"/>
      <c r="D38" s="234"/>
      <c r="E38" s="234"/>
    </row>
    <row r="39" spans="2:5" ht="24.75" customHeight="1" thickBot="1">
      <c r="B39" s="229"/>
      <c r="C39" s="234"/>
      <c r="D39" s="234"/>
      <c r="E39" s="234"/>
    </row>
    <row r="40" spans="2:5" ht="24.75" customHeight="1" thickBot="1">
      <c r="B40" s="220"/>
      <c r="C40" s="234"/>
      <c r="D40" s="234"/>
      <c r="E40" s="234"/>
    </row>
    <row r="41" spans="2:5" ht="24.75" customHeight="1">
      <c r="B41" s="240" t="s">
        <v>55</v>
      </c>
      <c r="C41" s="234"/>
      <c r="D41" s="234"/>
      <c r="E41" s="234"/>
    </row>
    <row r="42" spans="2:5" ht="24.75" customHeight="1" thickBot="1">
      <c r="B42" s="229" t="s">
        <v>298</v>
      </c>
      <c r="C42" s="234"/>
      <c r="D42" s="234"/>
      <c r="E42" s="234"/>
    </row>
    <row r="43" spans="2:5" ht="24.75" customHeight="1">
      <c r="B43" s="220"/>
      <c r="C43" s="234"/>
      <c r="D43" s="234"/>
      <c r="E43" s="234"/>
    </row>
    <row r="44" spans="2:5" ht="24.75" customHeight="1" thickBot="1">
      <c r="B44" s="220" t="s">
        <v>125</v>
      </c>
      <c r="C44" s="234"/>
      <c r="D44" s="234"/>
      <c r="E44" s="234"/>
    </row>
    <row r="45" spans="2:5" ht="24.75" customHeight="1">
      <c r="B45" s="230" t="s">
        <v>299</v>
      </c>
      <c r="C45" s="234"/>
      <c r="D45" s="234"/>
      <c r="E45" s="234"/>
    </row>
    <row r="46" spans="2:5" ht="24.75" customHeight="1">
      <c r="B46" s="231" t="s">
        <v>300</v>
      </c>
      <c r="C46" s="234"/>
      <c r="D46" s="234"/>
      <c r="E46" s="234"/>
    </row>
    <row r="47" spans="2:5" ht="24.75" customHeight="1" thickBot="1">
      <c r="B47" s="229" t="s">
        <v>301</v>
      </c>
      <c r="C47" s="234"/>
      <c r="D47" s="234"/>
      <c r="E47" s="234"/>
    </row>
    <row r="48" spans="2:5" ht="24.75" customHeight="1">
      <c r="B48" s="220"/>
      <c r="C48" s="234"/>
      <c r="D48" s="234"/>
      <c r="E48" s="234"/>
    </row>
    <row r="49" spans="2:5" ht="24.75" customHeight="1" thickBot="1">
      <c r="B49" s="234"/>
      <c r="C49" s="234"/>
      <c r="D49" s="234"/>
      <c r="E49" s="234"/>
    </row>
    <row r="50" spans="2:5" ht="24.75" customHeight="1" thickBot="1">
      <c r="B50" s="232" t="s">
        <v>302</v>
      </c>
      <c r="C50" s="234"/>
      <c r="D50" s="234"/>
      <c r="E50" s="234"/>
    </row>
    <row r="51" spans="2:5" ht="24.75" customHeight="1">
      <c r="B51" s="231" t="s">
        <v>303</v>
      </c>
      <c r="C51" s="234"/>
      <c r="D51" s="234"/>
      <c r="E51" s="234"/>
    </row>
    <row r="52" spans="2:5" ht="24.75" customHeight="1" thickBot="1">
      <c r="B52" s="229" t="s">
        <v>293</v>
      </c>
      <c r="C52" s="234"/>
      <c r="D52" s="234"/>
      <c r="E52" s="234"/>
    </row>
    <row r="53" spans="2:5" ht="24.75" customHeight="1" thickBot="1">
      <c r="B53" s="220"/>
      <c r="C53" s="234"/>
      <c r="D53" s="234"/>
      <c r="E53" s="234"/>
    </row>
    <row r="54" spans="2:5" ht="24.75" customHeight="1">
      <c r="B54" s="230" t="s">
        <v>58</v>
      </c>
      <c r="C54" s="234"/>
      <c r="D54" s="234"/>
      <c r="E54" s="234"/>
    </row>
    <row r="55" spans="2:5" ht="24.75" customHeight="1" thickBot="1">
      <c r="B55" s="229" t="s">
        <v>60</v>
      </c>
      <c r="C55" s="234"/>
      <c r="D55" s="234"/>
      <c r="E55" s="234"/>
    </row>
    <row r="56" spans="2:5" ht="24.75" customHeight="1">
      <c r="B56" s="231" t="s">
        <v>303</v>
      </c>
      <c r="C56" s="234"/>
      <c r="D56" s="234"/>
      <c r="E56" s="234"/>
    </row>
    <row r="57" spans="2:5" ht="24.75" customHeight="1" thickBot="1">
      <c r="B57" s="229" t="s">
        <v>293</v>
      </c>
      <c r="C57" s="234"/>
      <c r="D57" s="234"/>
      <c r="E57" s="234"/>
    </row>
  </sheetData>
  <mergeCells count="1">
    <mergeCell ref="E2:E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A12A6-CF7C-4460-8FE3-BD966AA30D40}">
  <sheetPr>
    <tabColor rgb="FF002060"/>
    <pageSetUpPr fitToPage="1"/>
  </sheetPr>
  <dimension ref="B1:C24"/>
  <sheetViews>
    <sheetView showGridLines="0" tabSelected="1" zoomScale="106" zoomScaleNormal="106" workbookViewId="0">
      <selection activeCell="C19" sqref="C19"/>
    </sheetView>
  </sheetViews>
  <sheetFormatPr defaultColWidth="10.28515625" defaultRowHeight="15"/>
  <cols>
    <col min="1" max="1" width="3" style="323" customWidth="1"/>
    <col min="2" max="2" width="77.42578125" style="323" customWidth="1"/>
    <col min="3" max="3" width="24.7109375" style="323" customWidth="1"/>
    <col min="4" max="16384" width="10.28515625" style="323"/>
  </cols>
  <sheetData>
    <row r="1" spans="2:3" ht="33.75" customHeight="1">
      <c r="B1" s="325" t="s">
        <v>27</v>
      </c>
    </row>
    <row r="2" spans="2:3" ht="45" customHeight="1">
      <c r="B2" s="326" t="s">
        <v>28</v>
      </c>
    </row>
    <row r="3" spans="2:3" ht="37.5" customHeight="1">
      <c r="B3" s="432" t="s">
        <v>29</v>
      </c>
      <c r="C3" s="432"/>
    </row>
    <row r="4" spans="2:3" ht="30" customHeight="1">
      <c r="B4" s="357" t="s">
        <v>30</v>
      </c>
      <c r="C4" s="327" t="s">
        <v>31</v>
      </c>
    </row>
    <row r="5" spans="2:3" ht="30" customHeight="1">
      <c r="B5" s="328" t="s">
        <v>32</v>
      </c>
      <c r="C5" s="337" t="b">
        <v>1</v>
      </c>
    </row>
    <row r="6" spans="2:3" ht="30" customHeight="1">
      <c r="B6" s="414" t="s">
        <v>33</v>
      </c>
      <c r="C6" s="413" t="b">
        <v>0</v>
      </c>
    </row>
    <row r="7" spans="2:3" ht="30" customHeight="1">
      <c r="B7" s="329" t="s">
        <v>34</v>
      </c>
      <c r="C7" s="330" t="s">
        <v>31</v>
      </c>
    </row>
    <row r="8" spans="2:3" ht="30" customHeight="1">
      <c r="B8" s="331" t="s">
        <v>35</v>
      </c>
      <c r="C8" s="336" t="b">
        <v>0</v>
      </c>
    </row>
    <row r="9" spans="2:3" ht="30" customHeight="1">
      <c r="B9" s="329" t="s">
        <v>36</v>
      </c>
      <c r="C9" s="330" t="s">
        <v>31</v>
      </c>
    </row>
    <row r="10" spans="2:3" ht="30" customHeight="1">
      <c r="B10" s="328" t="s">
        <v>357</v>
      </c>
      <c r="C10" s="337" t="b">
        <v>0</v>
      </c>
    </row>
    <row r="11" spans="2:3" ht="30" customHeight="1">
      <c r="B11" s="329" t="s">
        <v>37</v>
      </c>
      <c r="C11" s="330" t="s">
        <v>31</v>
      </c>
    </row>
    <row r="12" spans="2:3" ht="30" customHeight="1">
      <c r="B12" s="328" t="s">
        <v>38</v>
      </c>
      <c r="C12" s="337" t="b">
        <v>1</v>
      </c>
    </row>
    <row r="13" spans="2:3" ht="30" customHeight="1">
      <c r="B13" s="329" t="s">
        <v>39</v>
      </c>
      <c r="C13" s="330" t="s">
        <v>31</v>
      </c>
    </row>
    <row r="14" spans="2:3" ht="30" customHeight="1">
      <c r="B14" s="328" t="s">
        <v>40</v>
      </c>
      <c r="C14" s="337" t="b">
        <v>0</v>
      </c>
    </row>
    <row r="15" spans="2:3" ht="30" customHeight="1">
      <c r="B15" s="328" t="s">
        <v>41</v>
      </c>
      <c r="C15" s="337" t="b">
        <v>0</v>
      </c>
    </row>
    <row r="16" spans="2:3" ht="30" customHeight="1">
      <c r="B16" s="329" t="s">
        <v>42</v>
      </c>
      <c r="C16" s="330" t="s">
        <v>31</v>
      </c>
    </row>
    <row r="17" spans="2:3" ht="30" customHeight="1">
      <c r="B17" s="328" t="s">
        <v>43</v>
      </c>
      <c r="C17" s="337" t="b">
        <v>1</v>
      </c>
    </row>
    <row r="18" spans="2:3" ht="46.5" customHeight="1">
      <c r="B18" s="328" t="s">
        <v>44</v>
      </c>
      <c r="C18" s="337" t="b">
        <v>1</v>
      </c>
    </row>
    <row r="19" spans="2:3" ht="30" customHeight="1">
      <c r="B19" s="332" t="s">
        <v>45</v>
      </c>
      <c r="C19" s="337" t="b">
        <v>1</v>
      </c>
    </row>
    <row r="20" spans="2:3" ht="30" customHeight="1">
      <c r="B20" s="329" t="s">
        <v>46</v>
      </c>
      <c r="C20" s="330" t="s">
        <v>31</v>
      </c>
    </row>
    <row r="21" spans="2:3" ht="56.25" customHeight="1">
      <c r="B21" s="328" t="s">
        <v>47</v>
      </c>
      <c r="C21" s="337" t="b">
        <v>0</v>
      </c>
    </row>
    <row r="22" spans="2:3" ht="30" customHeight="1">
      <c r="B22" s="329" t="s">
        <v>48</v>
      </c>
      <c r="C22" s="330" t="s">
        <v>31</v>
      </c>
    </row>
    <row r="23" spans="2:3" ht="30" customHeight="1">
      <c r="B23" s="328" t="s">
        <v>49</v>
      </c>
      <c r="C23" s="337" t="b">
        <v>1</v>
      </c>
    </row>
    <row r="24" spans="2:3" ht="30" customHeight="1">
      <c r="B24" s="328" t="s">
        <v>50</v>
      </c>
      <c r="C24" s="337" t="b">
        <v>1</v>
      </c>
    </row>
  </sheetData>
  <mergeCells count="1">
    <mergeCell ref="B3:C3"/>
  </mergeCells>
  <dataValidations count="4">
    <dataValidation allowBlank="1" showInputMessage="1" showErrorMessage="1" prompt="Enter Owner name in this column under this heading" sqref="C4 C7 C9 C11 C22 C13 C16 C20" xr:uid="{9563F002-4EEC-4B1D-BC89-70746F157F3F}"/>
    <dataValidation allowBlank="1" showInputMessage="1" showErrorMessage="1" prompt="Title of this worksheet is in this cell" sqref="B2" xr:uid="{FA346A6F-5E9D-48F0-938B-2F20404FCBAA}"/>
    <dataValidation allowBlank="1" showInputMessage="1" showErrorMessage="1" prompt="Enter Company Name in this cell" sqref="B1" xr:uid="{148544E2-09BE-4AB7-B835-DB0AD68F65FA}"/>
    <dataValidation allowBlank="1" showInputMessage="1" showErrorMessage="1" prompt="Create a Business Plan Checklist in this worksheet" sqref="A1" xr:uid="{3834CD58-43BF-471F-9A51-34AD2148BF3C}"/>
  </dataValidations>
  <printOptions horizontalCentered="1"/>
  <pageMargins left="0.75" right="0.75" top="1" bottom="0.86" header="0.5" footer="0.5"/>
  <pageSetup scale="70" fitToHeight="0" orientation="portrait" r:id="rId1"/>
  <headerFooter differentFirst="1">
    <oddFooter>Page &amp;P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F23"/>
  <sheetViews>
    <sheetView topLeftCell="A16" zoomScaleNormal="100" workbookViewId="0">
      <selection activeCell="G7" sqref="G7"/>
    </sheetView>
  </sheetViews>
  <sheetFormatPr defaultRowHeight="15"/>
  <cols>
    <col min="1" max="1" width="5" style="1" customWidth="1"/>
    <col min="2" max="2" width="33.85546875" customWidth="1"/>
    <col min="3" max="3" width="16" customWidth="1"/>
    <col min="4" max="4" width="78.7109375" customWidth="1"/>
    <col min="5" max="5" width="4.5703125" customWidth="1"/>
    <col min="6" max="6" width="62.85546875" style="1" customWidth="1"/>
  </cols>
  <sheetData>
    <row r="1" spans="2:6" s="1" customFormat="1" ht="27" customHeight="1" thickBot="1"/>
    <row r="2" spans="2:6" s="1" customFormat="1" ht="35.1" customHeight="1" thickBot="1">
      <c r="B2" s="433" t="s">
        <v>51</v>
      </c>
      <c r="C2" s="434"/>
      <c r="D2" s="435"/>
      <c r="E2" s="245"/>
      <c r="F2" s="361" t="s">
        <v>52</v>
      </c>
    </row>
    <row r="3" spans="2:6" s="1" customFormat="1" ht="35.1" customHeight="1" thickBot="1">
      <c r="B3" s="456" t="s">
        <v>256</v>
      </c>
      <c r="C3" s="457"/>
      <c r="D3" s="458"/>
      <c r="E3" s="246"/>
      <c r="F3" s="461" t="s">
        <v>54</v>
      </c>
    </row>
    <row r="4" spans="2:6" ht="35.1" customHeight="1" thickBot="1">
      <c r="B4" s="453" t="s">
        <v>298</v>
      </c>
      <c r="C4" s="454"/>
      <c r="D4" s="455"/>
      <c r="E4" s="243"/>
      <c r="F4" s="461"/>
    </row>
    <row r="5" spans="2:6" ht="24.75" customHeight="1">
      <c r="B5" s="38" t="s">
        <v>56</v>
      </c>
      <c r="C5" s="459"/>
      <c r="D5" s="460"/>
      <c r="E5" s="243"/>
      <c r="F5" s="461"/>
    </row>
    <row r="6" spans="2:6" ht="75" customHeight="1">
      <c r="B6" s="203" t="s">
        <v>57</v>
      </c>
      <c r="C6" s="241" t="s">
        <v>303</v>
      </c>
      <c r="D6" s="72">
        <v>1087238</v>
      </c>
      <c r="E6" s="244"/>
      <c r="F6" s="461"/>
    </row>
    <row r="7" spans="2:6" ht="69.75" customHeight="1" thickBot="1">
      <c r="B7" s="204" t="s">
        <v>59</v>
      </c>
      <c r="C7" s="242" t="s">
        <v>293</v>
      </c>
      <c r="D7" s="73">
        <v>1087238</v>
      </c>
      <c r="E7" s="244"/>
      <c r="F7" s="461"/>
    </row>
    <row r="8" spans="2:6" ht="91.5" customHeight="1" thickBot="1">
      <c r="B8" s="74" t="s">
        <v>61</v>
      </c>
      <c r="C8" s="247" t="s">
        <v>298</v>
      </c>
      <c r="D8" s="319">
        <f>+D6+D7</f>
        <v>2174476</v>
      </c>
      <c r="E8" s="248"/>
      <c r="F8" s="461"/>
    </row>
    <row r="9" spans="2:6" ht="35.1" customHeight="1" thickBot="1">
      <c r="B9" s="439" t="s">
        <v>62</v>
      </c>
      <c r="C9" s="451"/>
      <c r="D9" s="452"/>
      <c r="E9" s="249"/>
      <c r="F9" s="461"/>
    </row>
    <row r="10" spans="2:6" ht="39.950000000000003" customHeight="1">
      <c r="B10" s="445" t="s">
        <v>63</v>
      </c>
      <c r="C10" s="446"/>
      <c r="D10" s="447"/>
      <c r="E10" s="250"/>
      <c r="F10" s="461"/>
    </row>
    <row r="11" spans="2:6" ht="39.950000000000003" customHeight="1" thickBot="1">
      <c r="B11" s="448" t="s">
        <v>64</v>
      </c>
      <c r="C11" s="449"/>
      <c r="D11" s="450"/>
      <c r="E11" s="251"/>
      <c r="F11" s="461"/>
    </row>
    <row r="12" spans="2:6" ht="5.0999999999999996" customHeight="1" thickBot="1">
      <c r="B12" s="75"/>
      <c r="C12" s="76"/>
      <c r="D12" s="40"/>
      <c r="E12" s="252"/>
      <c r="F12" s="461"/>
    </row>
    <row r="13" spans="2:6" ht="35.1" customHeight="1" thickBot="1">
      <c r="B13" s="439" t="s">
        <v>65</v>
      </c>
      <c r="C13" s="440"/>
      <c r="D13" s="441"/>
      <c r="E13" s="249"/>
      <c r="F13" s="461"/>
    </row>
    <row r="14" spans="2:6" ht="30" customHeight="1">
      <c r="B14" s="442" t="s">
        <v>66</v>
      </c>
      <c r="C14" s="443"/>
      <c r="D14" s="444"/>
      <c r="E14" s="253"/>
      <c r="F14" s="461"/>
    </row>
    <row r="15" spans="2:6" ht="39.950000000000003" customHeight="1">
      <c r="B15" s="436" t="s">
        <v>67</v>
      </c>
      <c r="C15" s="437"/>
      <c r="D15" s="438"/>
      <c r="E15" s="254"/>
      <c r="F15" s="461"/>
    </row>
    <row r="16" spans="2:6" ht="39.950000000000003" customHeight="1">
      <c r="B16" s="436" t="s">
        <v>68</v>
      </c>
      <c r="C16" s="437"/>
      <c r="D16" s="438"/>
      <c r="E16" s="254"/>
      <c r="F16" s="461"/>
    </row>
    <row r="17" spans="2:6" ht="39.950000000000003" customHeight="1">
      <c r="B17" s="436" t="s">
        <v>69</v>
      </c>
      <c r="C17" s="437"/>
      <c r="D17" s="438"/>
      <c r="E17" s="254"/>
      <c r="F17" s="461"/>
    </row>
    <row r="18" spans="2:6" ht="39.950000000000003" customHeight="1" thickBot="1">
      <c r="B18" s="436" t="s">
        <v>70</v>
      </c>
      <c r="C18" s="437"/>
      <c r="D18" s="438"/>
      <c r="E18" s="254"/>
      <c r="F18" s="461"/>
    </row>
    <row r="19" spans="2:6" ht="45" customHeight="1" thickBot="1">
      <c r="B19" s="439" t="s">
        <v>71</v>
      </c>
      <c r="C19" s="440"/>
      <c r="D19" s="441"/>
      <c r="E19" s="249"/>
      <c r="F19" s="461"/>
    </row>
    <row r="20" spans="2:6" ht="39.950000000000003" customHeight="1">
      <c r="B20" s="77" t="s">
        <v>72</v>
      </c>
      <c r="C20" s="469" t="s">
        <v>304</v>
      </c>
      <c r="D20" s="470"/>
      <c r="E20" s="255"/>
      <c r="F20" s="461"/>
    </row>
    <row r="21" spans="2:6" ht="39.950000000000003" customHeight="1">
      <c r="B21" s="78" t="s">
        <v>73</v>
      </c>
      <c r="C21" s="463" t="s">
        <v>305</v>
      </c>
      <c r="D21" s="464"/>
      <c r="E21" s="255"/>
      <c r="F21" s="461"/>
    </row>
    <row r="22" spans="2:6" ht="39.950000000000003" customHeight="1" thickBot="1">
      <c r="B22" s="79" t="s">
        <v>74</v>
      </c>
      <c r="C22" s="465"/>
      <c r="D22" s="466"/>
      <c r="E22" s="255"/>
      <c r="F22" s="461"/>
    </row>
    <row r="23" spans="2:6" ht="35.1" customHeight="1" thickBot="1">
      <c r="B23" s="358" t="s">
        <v>75</v>
      </c>
      <c r="C23" s="467"/>
      <c r="D23" s="468"/>
      <c r="E23" s="256"/>
      <c r="F23" s="462"/>
    </row>
  </sheetData>
  <dataConsolidate function="varp"/>
  <mergeCells count="19">
    <mergeCell ref="F3:F23"/>
    <mergeCell ref="C21:D21"/>
    <mergeCell ref="C22:D22"/>
    <mergeCell ref="C23:D23"/>
    <mergeCell ref="B19:D19"/>
    <mergeCell ref="B17:D17"/>
    <mergeCell ref="B18:D18"/>
    <mergeCell ref="C20:D20"/>
    <mergeCell ref="B2:D2"/>
    <mergeCell ref="B15:D15"/>
    <mergeCell ref="B16:D16"/>
    <mergeCell ref="B13:D13"/>
    <mergeCell ref="B14:D14"/>
    <mergeCell ref="B10:D10"/>
    <mergeCell ref="B11:D11"/>
    <mergeCell ref="B9:D9"/>
    <mergeCell ref="B4:D4"/>
    <mergeCell ref="B3:D3"/>
    <mergeCell ref="C5:D5"/>
  </mergeCells>
  <hyperlinks>
    <hyperlink ref="B2:D2" location="'Links to Tabs '!A1" display="Form 1.  Cover Page" xr:uid="{DA9FF0ED-4153-4A3E-93F8-FE0629521E93}"/>
  </hyperlinks>
  <printOptions horizontalCentered="1" verticalCentered="1"/>
  <pageMargins left="0.25" right="0" top="0" bottom="0" header="0" footer="0"/>
  <pageSetup scale="70" fitToHeight="2" orientation="portrait" r:id="rId1"/>
  <colBreaks count="1" manualBreakCount="1">
    <brk id="1" max="1048575" man="1"/>
  </colBreaks>
  <ignoredErrors>
    <ignoredError sqref="D8" unlockedFormula="1"/>
  </ignoredError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2000000}">
          <x14:formula1>
            <xm:f>'Codes '!$B$2:$B$26</xm:f>
          </x14:formula1>
          <xm:sqref>B3:E3</xm:sqref>
        </x14:dataValidation>
        <x14:dataValidation type="list" allowBlank="1" showInputMessage="1" showErrorMessage="1" xr:uid="{00000000-0002-0000-0100-000003000000}">
          <x14:formula1>
            <xm:f>'Codes '!$B$41:$B$42</xm:f>
          </x14:formula1>
          <xm:sqref>B4:E4 C8 E8</xm:sqref>
        </x14:dataValidation>
        <x14:dataValidation type="list" allowBlank="1" showInputMessage="1" showErrorMessage="1" xr:uid="{00000000-0002-0000-0100-000004000000}">
          <x14:formula1>
            <xm:f>'Codes '!$B$54:$B$57</xm:f>
          </x14:formula1>
          <xm:sqref>C6:C7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99"/>
  </sheetPr>
  <dimension ref="A1:E10"/>
  <sheetViews>
    <sheetView zoomScaleNormal="100" workbookViewId="0">
      <selection activeCell="B3" sqref="B3:C3"/>
    </sheetView>
  </sheetViews>
  <sheetFormatPr defaultRowHeight="15"/>
  <cols>
    <col min="1" max="1" width="4.42578125" customWidth="1"/>
    <col min="2" max="2" width="26.85546875" customWidth="1"/>
    <col min="3" max="3" width="85.7109375" customWidth="1"/>
    <col min="4" max="4" width="4.28515625" customWidth="1"/>
    <col min="5" max="5" width="59.5703125" customWidth="1"/>
  </cols>
  <sheetData>
    <row r="1" spans="1:5" ht="15" customHeight="1" thickBot="1">
      <c r="A1" s="1"/>
      <c r="B1" s="1"/>
      <c r="C1" s="1"/>
      <c r="D1" s="1"/>
      <c r="E1" s="1"/>
    </row>
    <row r="2" spans="1:5" ht="35.1" customHeight="1" thickBot="1">
      <c r="A2" s="1"/>
      <c r="B2" s="474" t="s">
        <v>76</v>
      </c>
      <c r="C2" s="475"/>
      <c r="D2" s="1"/>
      <c r="E2" s="362" t="s">
        <v>77</v>
      </c>
    </row>
    <row r="3" spans="1:5" ht="35.1" customHeight="1" thickBot="1">
      <c r="A3" s="1"/>
      <c r="B3" s="488" t="str">
        <f>+'Form 1_Cover Page-start here'!B3:D3</f>
        <v>NORTH CENTRAL TEXAS COUNCIL OF GOVERNMENTS  - #4</v>
      </c>
      <c r="C3" s="489"/>
      <c r="D3" s="1"/>
      <c r="E3" s="471" t="s">
        <v>78</v>
      </c>
    </row>
    <row r="4" spans="1:5" ht="35.1" customHeight="1" thickBot="1">
      <c r="A4" s="1"/>
      <c r="B4" s="490" t="str">
        <f>+'Form 1_Cover Page-start here'!B4:D4</f>
        <v>FY 26/27</v>
      </c>
      <c r="C4" s="491"/>
      <c r="D4" s="1"/>
      <c r="E4" s="472"/>
    </row>
    <row r="5" spans="1:5" ht="49.5" customHeight="1" thickBot="1">
      <c r="A5" s="1"/>
      <c r="B5" s="482" t="s">
        <v>79</v>
      </c>
      <c r="C5" s="483"/>
      <c r="D5" s="1"/>
      <c r="E5" s="472"/>
    </row>
    <row r="6" spans="1:5" ht="50.1" customHeight="1">
      <c r="A6" s="1"/>
      <c r="B6" s="484" t="s">
        <v>80</v>
      </c>
      <c r="C6" s="485"/>
      <c r="D6" s="1"/>
      <c r="E6" s="472"/>
    </row>
    <row r="7" spans="1:5" ht="50.1" customHeight="1">
      <c r="A7" s="1"/>
      <c r="B7" s="486" t="s">
        <v>81</v>
      </c>
      <c r="C7" s="487"/>
      <c r="D7" s="1"/>
      <c r="E7" s="472"/>
    </row>
    <row r="8" spans="1:5" ht="50.1" customHeight="1">
      <c r="A8" s="1"/>
      <c r="B8" s="476" t="s">
        <v>82</v>
      </c>
      <c r="C8" s="477"/>
      <c r="D8" s="1"/>
      <c r="E8" s="472"/>
    </row>
    <row r="9" spans="1:5" ht="50.1" customHeight="1" thickBot="1">
      <c r="A9" s="1"/>
      <c r="B9" s="478" t="s">
        <v>83</v>
      </c>
      <c r="C9" s="479"/>
      <c r="D9" s="1"/>
      <c r="E9" s="472"/>
    </row>
    <row r="10" spans="1:5" ht="50.1" customHeight="1" thickBot="1">
      <c r="A10" s="1"/>
      <c r="B10" s="480" t="s">
        <v>84</v>
      </c>
      <c r="C10" s="481"/>
      <c r="D10" s="1"/>
      <c r="E10" s="473"/>
    </row>
  </sheetData>
  <mergeCells count="10">
    <mergeCell ref="E3:E10"/>
    <mergeCell ref="B2:C2"/>
    <mergeCell ref="B8:C8"/>
    <mergeCell ref="B9:C9"/>
    <mergeCell ref="B10:C10"/>
    <mergeCell ref="B5:C5"/>
    <mergeCell ref="B6:C6"/>
    <mergeCell ref="B7:C7"/>
    <mergeCell ref="B3:C3"/>
    <mergeCell ref="B4:C4"/>
  </mergeCells>
  <hyperlinks>
    <hyperlink ref="B2:C2" location="'Links to Tabs '!A1" display="Form 2. Resolution " xr:uid="{F9878D4A-C973-46D5-AF91-407C38120501}"/>
  </hyperlinks>
  <printOptions horizontalCentered="1"/>
  <pageMargins left="0" right="0" top="1" bottom="2.75" header="0.3" footer="0.3"/>
  <pageSetup scale="85" orientation="portrait" r:id="rId1"/>
  <colBreaks count="2" manualBreakCount="2">
    <brk id="1" max="1048575" man="1"/>
    <brk id="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99"/>
  </sheetPr>
  <dimension ref="A1:E24"/>
  <sheetViews>
    <sheetView topLeftCell="A10" zoomScaleNormal="100" workbookViewId="0">
      <selection activeCell="B21" sqref="B21:C23"/>
    </sheetView>
  </sheetViews>
  <sheetFormatPr defaultRowHeight="15"/>
  <cols>
    <col min="1" max="1" width="2.7109375" style="1" customWidth="1"/>
    <col min="2" max="2" width="37.7109375" style="6" customWidth="1"/>
    <col min="3" max="3" width="71.7109375" style="6" customWidth="1"/>
    <col min="4" max="4" width="4.140625" style="1" customWidth="1"/>
    <col min="5" max="5" width="68.5703125" style="1" customWidth="1"/>
  </cols>
  <sheetData>
    <row r="1" spans="2:5" s="1" customFormat="1" ht="15" customHeight="1" thickBot="1">
      <c r="B1" s="11"/>
      <c r="C1" s="11"/>
    </row>
    <row r="2" spans="2:5" ht="35.1" customHeight="1" thickBot="1">
      <c r="B2" s="492" t="s">
        <v>85</v>
      </c>
      <c r="C2" s="493"/>
      <c r="E2" s="362" t="s">
        <v>86</v>
      </c>
    </row>
    <row r="3" spans="2:5" ht="35.1" customHeight="1" thickBot="1">
      <c r="B3" s="488" t="str">
        <f>+'Form 2_Resolution'!B3:C3</f>
        <v>NORTH CENTRAL TEXAS COUNCIL OF GOVERNMENTS  - #4</v>
      </c>
      <c r="C3" s="489"/>
      <c r="E3" s="505" t="s">
        <v>87</v>
      </c>
    </row>
    <row r="4" spans="2:5" ht="35.1" customHeight="1" thickBot="1">
      <c r="B4" s="490" t="str">
        <f>+'Form 2_Resolution'!B4:C4</f>
        <v>FY 26/27</v>
      </c>
      <c r="C4" s="491"/>
      <c r="E4" s="461"/>
    </row>
    <row r="5" spans="2:5" ht="30" customHeight="1" thickBot="1">
      <c r="B5" s="38" t="s">
        <v>88</v>
      </c>
      <c r="C5" s="39" t="s">
        <v>305</v>
      </c>
      <c r="E5" s="461"/>
    </row>
    <row r="6" spans="2:5" ht="30" customHeight="1" thickBot="1">
      <c r="B6" s="497" t="s">
        <v>306</v>
      </c>
      <c r="C6" s="498"/>
      <c r="E6" s="461"/>
    </row>
    <row r="7" spans="2:5" ht="30" customHeight="1">
      <c r="B7" s="41" t="s">
        <v>89</v>
      </c>
      <c r="C7" s="44" t="s">
        <v>308</v>
      </c>
      <c r="E7" s="461"/>
    </row>
    <row r="8" spans="2:5" ht="30" customHeight="1" thickBot="1">
      <c r="B8" s="43" t="s">
        <v>90</v>
      </c>
      <c r="C8" s="415" t="s">
        <v>307</v>
      </c>
      <c r="E8" s="461"/>
    </row>
    <row r="9" spans="2:5" ht="30" customHeight="1" thickBot="1">
      <c r="B9" s="497" t="s">
        <v>309</v>
      </c>
      <c r="C9" s="498"/>
      <c r="E9" s="461"/>
    </row>
    <row r="10" spans="2:5" ht="30" customHeight="1">
      <c r="B10" s="41" t="s">
        <v>89</v>
      </c>
      <c r="C10" s="42" t="s">
        <v>310</v>
      </c>
      <c r="E10" s="461"/>
    </row>
    <row r="11" spans="2:5" ht="30" customHeight="1" thickBot="1">
      <c r="B11" s="43" t="s">
        <v>90</v>
      </c>
      <c r="C11" s="423" t="s">
        <v>311</v>
      </c>
      <c r="E11" s="461"/>
    </row>
    <row r="12" spans="2:5" ht="35.1" customHeight="1" thickBot="1">
      <c r="B12" s="494" t="s">
        <v>91</v>
      </c>
      <c r="C12" s="468"/>
      <c r="E12" s="461"/>
    </row>
    <row r="13" spans="2:5" ht="30" customHeight="1" thickBot="1">
      <c r="B13" s="501" t="s">
        <v>92</v>
      </c>
      <c r="C13" s="502"/>
      <c r="E13" s="461"/>
    </row>
    <row r="14" spans="2:5" ht="30" customHeight="1">
      <c r="B14" s="495" t="s">
        <v>312</v>
      </c>
      <c r="C14" s="496"/>
      <c r="E14" s="461"/>
    </row>
    <row r="15" spans="2:5" ht="30" customHeight="1">
      <c r="B15" s="503" t="s">
        <v>313</v>
      </c>
      <c r="C15" s="504"/>
      <c r="E15" s="461"/>
    </row>
    <row r="16" spans="2:5" ht="30" customHeight="1">
      <c r="B16" s="503" t="s">
        <v>314</v>
      </c>
      <c r="C16" s="504"/>
      <c r="E16" s="461"/>
    </row>
    <row r="17" spans="2:5" ht="30" customHeight="1" thickBot="1">
      <c r="B17" s="499"/>
      <c r="C17" s="500"/>
      <c r="E17" s="461"/>
    </row>
    <row r="18" spans="2:5" ht="35.1" customHeight="1" thickBot="1">
      <c r="B18" s="494" t="s">
        <v>93</v>
      </c>
      <c r="C18" s="468"/>
      <c r="E18" s="461"/>
    </row>
    <row r="19" spans="2:5" ht="30" customHeight="1" thickBot="1">
      <c r="B19" s="501" t="s">
        <v>94</v>
      </c>
      <c r="C19" s="502"/>
      <c r="E19" s="461"/>
    </row>
    <row r="20" spans="2:5" ht="30" customHeight="1">
      <c r="B20" s="495" t="s">
        <v>315</v>
      </c>
      <c r="C20" s="496"/>
      <c r="E20" s="461"/>
    </row>
    <row r="21" spans="2:5" ht="30" customHeight="1">
      <c r="B21" s="503" t="s">
        <v>316</v>
      </c>
      <c r="C21" s="504"/>
      <c r="E21" s="461"/>
    </row>
    <row r="22" spans="2:5" ht="30" customHeight="1">
      <c r="B22" s="503" t="s">
        <v>317</v>
      </c>
      <c r="C22" s="504"/>
      <c r="E22" s="461"/>
    </row>
    <row r="23" spans="2:5" ht="30" customHeight="1" thickBot="1">
      <c r="B23" s="499" t="s">
        <v>318</v>
      </c>
      <c r="C23" s="500"/>
      <c r="E23" s="461"/>
    </row>
    <row r="24" spans="2:5" ht="35.1" customHeight="1" thickBot="1">
      <c r="B24" s="359" t="s">
        <v>75</v>
      </c>
      <c r="C24" s="360">
        <v>45896</v>
      </c>
      <c r="E24" s="462"/>
    </row>
  </sheetData>
  <mergeCells count="18">
    <mergeCell ref="B17:C17"/>
    <mergeCell ref="B13:C13"/>
    <mergeCell ref="B15:C15"/>
    <mergeCell ref="B16:C16"/>
    <mergeCell ref="E3:E24"/>
    <mergeCell ref="B18:C18"/>
    <mergeCell ref="B19:C19"/>
    <mergeCell ref="B20:C20"/>
    <mergeCell ref="B21:C21"/>
    <mergeCell ref="B22:C22"/>
    <mergeCell ref="B23:C23"/>
    <mergeCell ref="B2:C2"/>
    <mergeCell ref="B12:C12"/>
    <mergeCell ref="B3:C3"/>
    <mergeCell ref="B4:C4"/>
    <mergeCell ref="B14:C14"/>
    <mergeCell ref="B6:C6"/>
    <mergeCell ref="B9:C9"/>
  </mergeCells>
  <hyperlinks>
    <hyperlink ref="B2:C2" location="'Links to Tabs '!A1" display="Form 3.  Current Information  " xr:uid="{535E694F-E1AE-4E98-895C-20BFABA9CB75}"/>
    <hyperlink ref="C8" r:id="rId1" xr:uid="{4E9FB73D-1B20-416A-8F94-4C8DB0B7E98D}"/>
    <hyperlink ref="C11" r:id="rId2" xr:uid="{29BB10FE-57C9-4062-8D16-9816D937B7BF}"/>
  </hyperlinks>
  <printOptions horizontalCentered="1"/>
  <pageMargins left="0" right="0" top="0" bottom="0" header="0.3" footer="0.3"/>
  <pageSetup scale="85"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99"/>
  </sheetPr>
  <dimension ref="A1:E23"/>
  <sheetViews>
    <sheetView zoomScaleNormal="100" workbookViewId="0">
      <selection activeCell="J5" sqref="J5"/>
    </sheetView>
  </sheetViews>
  <sheetFormatPr defaultRowHeight="15"/>
  <cols>
    <col min="1" max="1" width="3.42578125" style="1" customWidth="1"/>
    <col min="2" max="2" width="40.7109375" style="6" customWidth="1"/>
    <col min="3" max="3" width="72.28515625" style="6" customWidth="1"/>
    <col min="4" max="4" width="3.5703125" style="1" customWidth="1"/>
    <col min="5" max="5" width="77.42578125" style="1" customWidth="1"/>
  </cols>
  <sheetData>
    <row r="1" spans="2:5" s="1" customFormat="1" ht="15" customHeight="1">
      <c r="B1" s="11"/>
      <c r="C1" s="11"/>
    </row>
    <row r="2" spans="2:5" ht="35.1" customHeight="1">
      <c r="B2" s="519" t="s">
        <v>95</v>
      </c>
      <c r="C2" s="520"/>
      <c r="E2" s="422" t="s">
        <v>96</v>
      </c>
    </row>
    <row r="3" spans="2:5" ht="35.1" customHeight="1">
      <c r="B3" s="521" t="str">
        <f>+'Form 3_Current Info-Original '!B3:C3</f>
        <v>NORTH CENTRAL TEXAS COUNCIL OF GOVERNMENTS  - #4</v>
      </c>
      <c r="C3" s="522"/>
      <c r="E3" s="506" t="s">
        <v>97</v>
      </c>
    </row>
    <row r="4" spans="2:5" ht="35.1" customHeight="1">
      <c r="B4" s="488" t="str">
        <f>+'Form 3_Current Info-Original '!B4:C4</f>
        <v>FY 26/27</v>
      </c>
      <c r="C4" s="489"/>
      <c r="E4" s="507"/>
    </row>
    <row r="5" spans="2:5" ht="50.1" customHeight="1">
      <c r="B5" s="513" t="s">
        <v>98</v>
      </c>
      <c r="C5" s="514"/>
      <c r="E5" s="507"/>
    </row>
    <row r="6" spans="2:5" ht="39.950000000000003" customHeight="1">
      <c r="B6" s="45" t="s">
        <v>73</v>
      </c>
      <c r="C6" s="46" t="s">
        <v>305</v>
      </c>
      <c r="E6" s="507"/>
    </row>
    <row r="7" spans="2:5" ht="39.950000000000003" customHeight="1">
      <c r="B7" s="47" t="s">
        <v>99</v>
      </c>
      <c r="C7" s="48"/>
      <c r="E7" s="507"/>
    </row>
    <row r="8" spans="2:5" ht="35.1" customHeight="1">
      <c r="B8" s="511" t="s">
        <v>100</v>
      </c>
      <c r="C8" s="512"/>
      <c r="E8" s="507"/>
    </row>
    <row r="9" spans="2:5" ht="48.75" customHeight="1">
      <c r="B9" s="509" t="s">
        <v>101</v>
      </c>
      <c r="C9" s="510"/>
      <c r="E9" s="507"/>
    </row>
    <row r="10" spans="2:5" ht="39.950000000000003" customHeight="1">
      <c r="B10" s="45" t="s">
        <v>102</v>
      </c>
      <c r="C10" s="46" t="s">
        <v>319</v>
      </c>
      <c r="E10" s="507"/>
    </row>
    <row r="11" spans="2:5" ht="39.950000000000003" customHeight="1">
      <c r="B11" s="49" t="s">
        <v>73</v>
      </c>
      <c r="C11" s="50" t="s">
        <v>320</v>
      </c>
      <c r="E11" s="507"/>
    </row>
    <row r="12" spans="2:5" ht="39.950000000000003" customHeight="1">
      <c r="B12" s="47" t="s">
        <v>103</v>
      </c>
      <c r="C12" s="48"/>
      <c r="E12" s="507"/>
    </row>
    <row r="13" spans="2:5" ht="35.1" customHeight="1">
      <c r="B13" s="511" t="s">
        <v>104</v>
      </c>
      <c r="C13" s="512"/>
      <c r="E13" s="507"/>
    </row>
    <row r="14" spans="2:5" ht="49.5" customHeight="1">
      <c r="B14" s="509" t="s">
        <v>105</v>
      </c>
      <c r="C14" s="510"/>
      <c r="E14" s="507"/>
    </row>
    <row r="15" spans="2:5" ht="39.950000000000003" customHeight="1">
      <c r="B15" s="45" t="s">
        <v>102</v>
      </c>
      <c r="C15" s="46" t="s">
        <v>321</v>
      </c>
      <c r="E15" s="507"/>
    </row>
    <row r="16" spans="2:5" ht="39.950000000000003" customHeight="1">
      <c r="B16" s="49" t="s">
        <v>106</v>
      </c>
      <c r="C16" s="50" t="s">
        <v>322</v>
      </c>
      <c r="E16" s="507"/>
    </row>
    <row r="17" spans="2:5" ht="39.950000000000003" customHeight="1">
      <c r="B17" s="47" t="s">
        <v>107</v>
      </c>
      <c r="C17" s="48"/>
      <c r="E17" s="508"/>
    </row>
    <row r="18" spans="2:5" ht="33" customHeight="1">
      <c r="B18" s="515" t="s">
        <v>108</v>
      </c>
      <c r="C18" s="516"/>
    </row>
    <row r="19" spans="2:5" ht="43.5" customHeight="1" thickBot="1">
      <c r="B19" s="517" t="s">
        <v>109</v>
      </c>
      <c r="C19" s="518"/>
    </row>
    <row r="20" spans="2:5" ht="30" customHeight="1">
      <c r="B20" s="416" t="s">
        <v>110</v>
      </c>
      <c r="C20" s="417" t="s">
        <v>316</v>
      </c>
    </row>
    <row r="21" spans="2:5" ht="30" customHeight="1">
      <c r="B21" s="418" t="s">
        <v>110</v>
      </c>
      <c r="C21" s="419" t="s">
        <v>317</v>
      </c>
    </row>
    <row r="22" spans="2:5" ht="30" customHeight="1" thickBot="1">
      <c r="B22" s="420" t="s">
        <v>110</v>
      </c>
      <c r="C22" s="421" t="s">
        <v>318</v>
      </c>
    </row>
    <row r="23" spans="2:5" ht="26.25" customHeight="1" thickBot="1">
      <c r="B23" s="359" t="s">
        <v>75</v>
      </c>
      <c r="C23" s="360">
        <v>45910</v>
      </c>
    </row>
  </sheetData>
  <mergeCells count="11">
    <mergeCell ref="B18:C18"/>
    <mergeCell ref="B19:C19"/>
    <mergeCell ref="B2:C2"/>
    <mergeCell ref="B4:C4"/>
    <mergeCell ref="B3:C3"/>
    <mergeCell ref="E3:E17"/>
    <mergeCell ref="B9:C9"/>
    <mergeCell ref="B13:C13"/>
    <mergeCell ref="B14:C14"/>
    <mergeCell ref="B5:C5"/>
    <mergeCell ref="B8:C8"/>
  </mergeCells>
  <hyperlinks>
    <hyperlink ref="B2:C2" location="'Links to Tabs '!A1" display="Form 4.  Authorized Representatives                                                                              " xr:uid="{93E2A892-60E8-4E80-AAB3-97365FF4FB84}"/>
  </hyperlinks>
  <printOptions horizontalCentered="1"/>
  <pageMargins left="0" right="0" top="0" bottom="0" header="0" footer="0"/>
  <pageSetup scale="85"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I31"/>
  <sheetViews>
    <sheetView zoomScaleNormal="100" workbookViewId="0">
      <selection activeCell="D17" sqref="D17"/>
    </sheetView>
  </sheetViews>
  <sheetFormatPr defaultRowHeight="15"/>
  <cols>
    <col min="1" max="1" width="4.7109375" style="1" customWidth="1"/>
    <col min="2" max="2" width="30.7109375" style="82" customWidth="1"/>
    <col min="3" max="3" width="30.7109375" style="6" customWidth="1"/>
    <col min="4" max="6" width="15.7109375" style="6" customWidth="1"/>
    <col min="7" max="7" width="17.42578125" style="6" customWidth="1"/>
    <col min="8" max="8" width="4.140625" style="1" customWidth="1"/>
    <col min="9" max="9" width="87.140625" style="5" customWidth="1"/>
  </cols>
  <sheetData>
    <row r="1" spans="2:9" s="1" customFormat="1" ht="15" customHeight="1" thickBot="1">
      <c r="B1" s="81"/>
      <c r="C1" s="5"/>
      <c r="D1" s="5"/>
      <c r="E1" s="5"/>
      <c r="F1" s="5"/>
      <c r="G1" s="5"/>
      <c r="I1" s="5"/>
    </row>
    <row r="2" spans="2:9" ht="35.1" customHeight="1" thickBot="1">
      <c r="B2" s="474" t="s">
        <v>111</v>
      </c>
      <c r="C2" s="523"/>
      <c r="D2" s="523"/>
      <c r="E2" s="523"/>
      <c r="F2" s="523"/>
      <c r="G2" s="475"/>
      <c r="I2" s="362" t="s">
        <v>112</v>
      </c>
    </row>
    <row r="3" spans="2:9" s="1" customFormat="1" ht="35.1" customHeight="1" thickBot="1">
      <c r="B3" s="488" t="str">
        <f>+'Form 5_Budget'!B3:E3</f>
        <v>NORTH CENTRAL TEXAS COUNCIL OF GOVERNMENTS  - #4</v>
      </c>
      <c r="C3" s="524"/>
      <c r="D3" s="524"/>
      <c r="E3" s="524"/>
      <c r="F3" s="524"/>
      <c r="G3" s="489"/>
      <c r="I3" s="505" t="s">
        <v>113</v>
      </c>
    </row>
    <row r="4" spans="2:9" ht="35.1" customHeight="1" thickBot="1">
      <c r="B4" s="490" t="str">
        <f>+'Form 5_Budget'!B4:E4</f>
        <v>FY 26/27</v>
      </c>
      <c r="C4" s="525"/>
      <c r="D4" s="525"/>
      <c r="E4" s="525"/>
      <c r="F4" s="525"/>
      <c r="G4" s="491"/>
      <c r="I4" s="461"/>
    </row>
    <row r="5" spans="2:9" s="1" customFormat="1" ht="15" customHeight="1" thickBot="1">
      <c r="B5" s="526" t="s">
        <v>114</v>
      </c>
      <c r="C5" s="527"/>
      <c r="D5" s="527"/>
      <c r="E5" s="527"/>
      <c r="F5" s="527"/>
      <c r="G5" s="528"/>
      <c r="I5" s="461"/>
    </row>
    <row r="6" spans="2:9" s="1" customFormat="1" ht="43.5" customHeight="1" thickBot="1">
      <c r="B6" s="9" t="s">
        <v>115</v>
      </c>
      <c r="C6" s="529" t="s">
        <v>288</v>
      </c>
      <c r="D6" s="530"/>
      <c r="E6" s="530"/>
      <c r="F6" s="530"/>
      <c r="G6" s="531"/>
      <c r="I6" s="461"/>
    </row>
    <row r="7" spans="2:9" ht="35.1" customHeight="1" thickBot="1">
      <c r="B7" s="23" t="s">
        <v>117</v>
      </c>
      <c r="C7" s="544"/>
      <c r="D7" s="545"/>
      <c r="E7" s="545"/>
      <c r="F7" s="545"/>
      <c r="G7" s="546"/>
      <c r="I7" s="461"/>
    </row>
    <row r="8" spans="2:9" s="1" customFormat="1" ht="30" customHeight="1" thickBot="1">
      <c r="B8" s="547" t="s">
        <v>118</v>
      </c>
      <c r="C8" s="548"/>
      <c r="D8" s="548"/>
      <c r="E8" s="548"/>
      <c r="F8" s="549"/>
      <c r="G8" s="364" t="s">
        <v>119</v>
      </c>
      <c r="I8" s="461"/>
    </row>
    <row r="9" spans="2:9" ht="96" customHeight="1" thickBot="1">
      <c r="B9" s="102" t="s">
        <v>120</v>
      </c>
      <c r="C9" s="160" t="s">
        <v>121</v>
      </c>
      <c r="D9" s="160" t="s">
        <v>122</v>
      </c>
      <c r="E9" s="160" t="s">
        <v>123</v>
      </c>
      <c r="F9" s="161" t="s">
        <v>124</v>
      </c>
      <c r="G9" s="162" t="str">
        <f>+'Form 5_Budget'!C6</f>
        <v>FY 26</v>
      </c>
      <c r="I9" s="461"/>
    </row>
    <row r="10" spans="2:9" ht="45.75" customHeight="1">
      <c r="B10" s="90" t="s">
        <v>340</v>
      </c>
      <c r="C10" s="91" t="s">
        <v>341</v>
      </c>
      <c r="D10" s="92">
        <v>0.56999999999999995</v>
      </c>
      <c r="E10" s="165" t="s">
        <v>300</v>
      </c>
      <c r="F10" s="163">
        <f>81241.89/12</f>
        <v>6770.1575000000003</v>
      </c>
      <c r="G10" s="154">
        <f>(F10*12)*Text51</f>
        <v>46307.877299999993</v>
      </c>
      <c r="H10" s="7"/>
      <c r="I10" s="461"/>
    </row>
    <row r="11" spans="2:9" ht="39.950000000000003" customHeight="1">
      <c r="B11" s="164" t="s">
        <v>342</v>
      </c>
      <c r="C11" s="158" t="s">
        <v>350</v>
      </c>
      <c r="D11" s="159">
        <v>0.08</v>
      </c>
      <c r="E11" s="158" t="s">
        <v>300</v>
      </c>
      <c r="F11" s="64">
        <f>192400/12</f>
        <v>16033.333333333334</v>
      </c>
      <c r="G11" s="154">
        <f>(F11*12)*D11</f>
        <v>15392</v>
      </c>
      <c r="I11" s="461"/>
    </row>
    <row r="12" spans="2:9" ht="39.950000000000003" customHeight="1">
      <c r="B12" s="164" t="s">
        <v>343</v>
      </c>
      <c r="C12" s="158" t="s">
        <v>341</v>
      </c>
      <c r="D12" s="159">
        <v>0.05</v>
      </c>
      <c r="E12" s="158" t="s">
        <v>300</v>
      </c>
      <c r="F12" s="64">
        <f>55000/12</f>
        <v>4583.333333333333</v>
      </c>
      <c r="G12" s="154">
        <f t="shared" ref="G12:G20" si="0">(F12*12)*D12</f>
        <v>2750</v>
      </c>
      <c r="I12" s="461"/>
    </row>
    <row r="13" spans="2:9" ht="39.950000000000003" customHeight="1">
      <c r="B13" s="164" t="s">
        <v>344</v>
      </c>
      <c r="C13" s="158" t="s">
        <v>351</v>
      </c>
      <c r="D13" s="159">
        <v>0.45</v>
      </c>
      <c r="E13" s="158" t="s">
        <v>300</v>
      </c>
      <c r="F13" s="64">
        <f>137638.9/12</f>
        <v>11469.908333333333</v>
      </c>
      <c r="G13" s="154">
        <f t="shared" si="0"/>
        <v>61937.504999999997</v>
      </c>
      <c r="I13" s="461"/>
    </row>
    <row r="14" spans="2:9" ht="39.950000000000003" customHeight="1">
      <c r="B14" s="164" t="s">
        <v>355</v>
      </c>
      <c r="C14" s="158" t="s">
        <v>341</v>
      </c>
      <c r="D14" s="159">
        <v>0.92</v>
      </c>
      <c r="E14" s="158" t="s">
        <v>300</v>
      </c>
      <c r="F14" s="64">
        <f>62000/12</f>
        <v>5166.666666666667</v>
      </c>
      <c r="G14" s="154">
        <f t="shared" si="0"/>
        <v>57040</v>
      </c>
      <c r="I14" s="461"/>
    </row>
    <row r="15" spans="2:9" ht="39.950000000000003" customHeight="1">
      <c r="B15" s="164" t="s">
        <v>345</v>
      </c>
      <c r="C15" s="158" t="s">
        <v>341</v>
      </c>
      <c r="D15" s="159">
        <v>0.14299999999999999</v>
      </c>
      <c r="E15" s="158" t="s">
        <v>300</v>
      </c>
      <c r="F15" s="64">
        <f>71560.92/12</f>
        <v>5963.41</v>
      </c>
      <c r="G15" s="154">
        <f t="shared" si="0"/>
        <v>10233.21156</v>
      </c>
      <c r="I15" s="461"/>
    </row>
    <row r="16" spans="2:9" ht="39.950000000000003" customHeight="1">
      <c r="B16" s="164" t="s">
        <v>346</v>
      </c>
      <c r="C16" s="158" t="s">
        <v>341</v>
      </c>
      <c r="D16" s="159">
        <v>0.03</v>
      </c>
      <c r="E16" s="158" t="s">
        <v>300</v>
      </c>
      <c r="F16" s="64">
        <f>52000/12</f>
        <v>4333.333333333333</v>
      </c>
      <c r="G16" s="154">
        <f t="shared" si="0"/>
        <v>1560</v>
      </c>
      <c r="I16" s="461"/>
    </row>
    <row r="17" spans="2:9" ht="39.950000000000003" customHeight="1">
      <c r="B17" s="164" t="s">
        <v>352</v>
      </c>
      <c r="C17" s="158" t="s">
        <v>341</v>
      </c>
      <c r="D17" s="159">
        <v>0.02</v>
      </c>
      <c r="E17" s="158" t="s">
        <v>300</v>
      </c>
      <c r="F17" s="64">
        <f>240872.72/12</f>
        <v>20072.726666666666</v>
      </c>
      <c r="G17" s="154">
        <f t="shared" si="0"/>
        <v>4817.4543999999996</v>
      </c>
      <c r="I17" s="461"/>
    </row>
    <row r="18" spans="2:9" ht="39.950000000000003" customHeight="1">
      <c r="B18" s="164" t="s">
        <v>347</v>
      </c>
      <c r="C18" s="158" t="s">
        <v>341</v>
      </c>
      <c r="D18" s="159">
        <v>0.14000000000000001</v>
      </c>
      <c r="E18" s="158" t="s">
        <v>300</v>
      </c>
      <c r="F18" s="64">
        <f>104151.5/12</f>
        <v>8679.2916666666661</v>
      </c>
      <c r="G18" s="154">
        <f t="shared" si="0"/>
        <v>14581.210000000001</v>
      </c>
      <c r="I18" s="461"/>
    </row>
    <row r="19" spans="2:9" ht="39.950000000000003" customHeight="1">
      <c r="B19" s="164" t="s">
        <v>348</v>
      </c>
      <c r="C19" s="158" t="s">
        <v>341</v>
      </c>
      <c r="D19" s="159">
        <v>0.115</v>
      </c>
      <c r="E19" s="158" t="s">
        <v>300</v>
      </c>
      <c r="F19" s="64">
        <f>140608/12</f>
        <v>11717.333333333334</v>
      </c>
      <c r="G19" s="154">
        <f t="shared" si="0"/>
        <v>16169.92</v>
      </c>
      <c r="I19" s="461"/>
    </row>
    <row r="20" spans="2:9" ht="39.950000000000003" customHeight="1">
      <c r="B20" s="164" t="s">
        <v>349</v>
      </c>
      <c r="C20" s="158" t="s">
        <v>341</v>
      </c>
      <c r="D20" s="159">
        <v>0.65</v>
      </c>
      <c r="E20" s="158" t="s">
        <v>301</v>
      </c>
      <c r="F20" s="64">
        <f>25032.8/12</f>
        <v>2086.0666666666666</v>
      </c>
      <c r="G20" s="154">
        <f t="shared" si="0"/>
        <v>16271.32</v>
      </c>
      <c r="I20" s="461"/>
    </row>
    <row r="21" spans="2:9" ht="39.950000000000003" customHeight="1">
      <c r="B21" s="164"/>
      <c r="C21" s="158"/>
      <c r="D21" s="159"/>
      <c r="E21" s="158" t="s">
        <v>125</v>
      </c>
      <c r="F21" s="64"/>
      <c r="G21" s="154"/>
      <c r="I21" s="461"/>
    </row>
    <row r="22" spans="2:9" ht="39.950000000000003" customHeight="1">
      <c r="B22" s="164"/>
      <c r="C22" s="158"/>
      <c r="D22" s="159"/>
      <c r="E22" s="158" t="s">
        <v>125</v>
      </c>
      <c r="F22" s="64"/>
      <c r="G22" s="154"/>
      <c r="I22" s="461"/>
    </row>
    <row r="23" spans="2:9" ht="39.950000000000003" customHeight="1">
      <c r="B23" s="164"/>
      <c r="C23" s="158"/>
      <c r="D23" s="159"/>
      <c r="E23" s="158" t="s">
        <v>125</v>
      </c>
      <c r="F23" s="64"/>
      <c r="G23" s="154"/>
      <c r="I23" s="461"/>
    </row>
    <row r="24" spans="2:9" ht="39.950000000000003" customHeight="1">
      <c r="B24" s="164"/>
      <c r="C24" s="158"/>
      <c r="D24" s="159"/>
      <c r="E24" s="158" t="s">
        <v>125</v>
      </c>
      <c r="F24" s="64"/>
      <c r="G24" s="154"/>
      <c r="I24" s="461"/>
    </row>
    <row r="25" spans="2:9" ht="39.950000000000003" customHeight="1">
      <c r="B25" s="164"/>
      <c r="C25" s="158"/>
      <c r="D25" s="159"/>
      <c r="E25" s="158" t="s">
        <v>125</v>
      </c>
      <c r="F25" s="64"/>
      <c r="G25" s="154"/>
      <c r="I25" s="461"/>
    </row>
    <row r="26" spans="2:9" ht="39.950000000000003" customHeight="1">
      <c r="B26" s="164"/>
      <c r="C26" s="158"/>
      <c r="D26" s="159"/>
      <c r="E26" s="158" t="s">
        <v>125</v>
      </c>
      <c r="F26" s="64"/>
      <c r="G26" s="154"/>
      <c r="I26" s="461"/>
    </row>
    <row r="27" spans="2:9" ht="39.950000000000003" customHeight="1" thickBot="1">
      <c r="B27" s="164"/>
      <c r="C27" s="158"/>
      <c r="D27" s="159"/>
      <c r="E27" s="158" t="s">
        <v>125</v>
      </c>
      <c r="F27" s="64"/>
      <c r="G27" s="154"/>
      <c r="I27" s="461"/>
    </row>
    <row r="28" spans="2:9" ht="30" customHeight="1" thickBot="1">
      <c r="B28" s="550" t="s">
        <v>126</v>
      </c>
      <c r="C28" s="551"/>
      <c r="D28" s="551"/>
      <c r="E28" s="551"/>
      <c r="F28" s="552"/>
      <c r="G28" s="365">
        <f>SUM(G10:G27)</f>
        <v>247060.49825999999</v>
      </c>
      <c r="I28" s="461"/>
    </row>
    <row r="29" spans="2:9" ht="48" customHeight="1" thickBot="1">
      <c r="B29" s="553" t="s">
        <v>127</v>
      </c>
      <c r="C29" s="554"/>
      <c r="D29" s="554"/>
      <c r="E29" s="555"/>
      <c r="F29" s="542"/>
      <c r="G29" s="543"/>
      <c r="I29" s="461"/>
    </row>
    <row r="30" spans="2:9" ht="27.75" customHeight="1" thickBot="1">
      <c r="B30" s="537" t="s">
        <v>128</v>
      </c>
      <c r="C30" s="538"/>
      <c r="D30" s="538"/>
      <c r="E30" s="539"/>
      <c r="F30" s="540"/>
      <c r="G30" s="541"/>
      <c r="I30" s="462"/>
    </row>
    <row r="31" spans="2:9" ht="30.75" customHeight="1" thickBot="1">
      <c r="B31" s="532" t="s">
        <v>129</v>
      </c>
      <c r="C31" s="533"/>
      <c r="D31" s="533"/>
      <c r="E31" s="534"/>
      <c r="F31" s="535"/>
      <c r="G31" s="536"/>
    </row>
  </sheetData>
  <mergeCells count="15">
    <mergeCell ref="B31:E31"/>
    <mergeCell ref="F31:G31"/>
    <mergeCell ref="I3:I30"/>
    <mergeCell ref="B30:E30"/>
    <mergeCell ref="F30:G30"/>
    <mergeCell ref="F29:G29"/>
    <mergeCell ref="C7:G7"/>
    <mergeCell ref="B8:F8"/>
    <mergeCell ref="B28:F28"/>
    <mergeCell ref="B29:E29"/>
    <mergeCell ref="B2:G2"/>
    <mergeCell ref="B3:G3"/>
    <mergeCell ref="B4:G4"/>
    <mergeCell ref="B5:G5"/>
    <mergeCell ref="C6:G6"/>
  </mergeCells>
  <hyperlinks>
    <hyperlink ref="B2:G2" location="'Links to Tabs '!A1" display="Form 5-A.  Authorized Personnel/Salaries" xr:uid="{B356FD92-09E4-42EE-A71A-30C57BE4EDFC}"/>
  </hyperlinks>
  <printOptions horizontalCentered="1" verticalCentered="1"/>
  <pageMargins left="0" right="0" top="0" bottom="0" header="0" footer="0"/>
  <pageSetup scale="7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8CC237F4-910C-49E6-B327-1EA7DA0CDA88}">
          <x14:formula1>
            <xm:f>'Codes '!$B$28:$B$38</xm:f>
          </x14:formula1>
          <xm:sqref>C6:G6</xm:sqref>
        </x14:dataValidation>
        <x14:dataValidation type="list" allowBlank="1" showInputMessage="1" showErrorMessage="1" xr:uid="{00000000-0002-0000-0500-000002000000}">
          <x14:formula1>
            <xm:f>'Codes '!$B$44:$B$47</xm:f>
          </x14:formula1>
          <xm:sqref>E10:E27</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49773-3E0D-4189-982E-2C3AA1547B26}">
  <sheetPr>
    <tabColor rgb="FF92D050"/>
  </sheetPr>
  <dimension ref="A1:I31"/>
  <sheetViews>
    <sheetView topLeftCell="A9" zoomScaleNormal="100" workbookViewId="0">
      <selection activeCell="F22" sqref="F22"/>
    </sheetView>
  </sheetViews>
  <sheetFormatPr defaultRowHeight="15"/>
  <cols>
    <col min="1" max="1" width="4.7109375" style="1" customWidth="1"/>
    <col min="2" max="2" width="30.7109375" style="82" customWidth="1"/>
    <col min="3" max="3" width="30.7109375" style="6" customWidth="1"/>
    <col min="4" max="7" width="15.7109375" style="6" customWidth="1"/>
    <col min="8" max="8" width="4.140625" style="1" customWidth="1"/>
    <col min="9" max="9" width="87.140625" style="5" customWidth="1"/>
  </cols>
  <sheetData>
    <row r="1" spans="2:9" s="1" customFormat="1" ht="15" customHeight="1" thickBot="1">
      <c r="B1" s="81"/>
      <c r="C1" s="5"/>
      <c r="D1" s="5"/>
      <c r="E1" s="5"/>
      <c r="F1" s="5"/>
      <c r="G1" s="5"/>
      <c r="I1" s="5"/>
    </row>
    <row r="2" spans="2:9" ht="35.1" customHeight="1" thickBot="1">
      <c r="B2" s="564" t="s">
        <v>111</v>
      </c>
      <c r="C2" s="565"/>
      <c r="D2" s="565"/>
      <c r="E2" s="565"/>
      <c r="F2" s="565"/>
      <c r="G2" s="566"/>
      <c r="I2" s="362" t="s">
        <v>112</v>
      </c>
    </row>
    <row r="3" spans="2:9" s="1" customFormat="1" ht="35.1" customHeight="1" thickBot="1">
      <c r="B3" s="488" t="str">
        <f>+'Form 5_Budget'!B3:E3</f>
        <v>NORTH CENTRAL TEXAS COUNCIL OF GOVERNMENTS  - #4</v>
      </c>
      <c r="C3" s="524"/>
      <c r="D3" s="524"/>
      <c r="E3" s="524"/>
      <c r="F3" s="524"/>
      <c r="G3" s="489"/>
      <c r="I3" s="556" t="s">
        <v>113</v>
      </c>
    </row>
    <row r="4" spans="2:9" ht="35.1" customHeight="1" thickBot="1">
      <c r="B4" s="490" t="str">
        <f>+'Form 5_Budget'!B4:E4</f>
        <v>FY 26/27</v>
      </c>
      <c r="C4" s="525"/>
      <c r="D4" s="525"/>
      <c r="E4" s="525"/>
      <c r="F4" s="525"/>
      <c r="G4" s="491"/>
      <c r="I4" s="557"/>
    </row>
    <row r="5" spans="2:9" s="1" customFormat="1" ht="15" customHeight="1" thickBot="1">
      <c r="B5" s="567" t="s">
        <v>114</v>
      </c>
      <c r="C5" s="568"/>
      <c r="D5" s="568"/>
      <c r="E5" s="568"/>
      <c r="F5" s="568"/>
      <c r="G5" s="569"/>
      <c r="I5" s="557"/>
    </row>
    <row r="6" spans="2:9" s="1" customFormat="1" ht="43.5" customHeight="1" thickBot="1">
      <c r="B6" s="9" t="s">
        <v>115</v>
      </c>
      <c r="C6" s="529" t="s">
        <v>116</v>
      </c>
      <c r="D6" s="530"/>
      <c r="E6" s="530"/>
      <c r="F6" s="530"/>
      <c r="G6" s="531"/>
      <c r="I6" s="557"/>
    </row>
    <row r="7" spans="2:9" ht="35.1" customHeight="1" thickBot="1">
      <c r="B7" s="23" t="s">
        <v>117</v>
      </c>
      <c r="C7" s="570"/>
      <c r="D7" s="571"/>
      <c r="E7" s="571"/>
      <c r="F7" s="571"/>
      <c r="G7" s="572"/>
      <c r="I7" s="557"/>
    </row>
    <row r="8" spans="2:9" s="1" customFormat="1" ht="30" customHeight="1" thickBot="1">
      <c r="B8" s="547" t="s">
        <v>118</v>
      </c>
      <c r="C8" s="548"/>
      <c r="D8" s="548"/>
      <c r="E8" s="548"/>
      <c r="F8" s="549"/>
      <c r="G8" s="364" t="s">
        <v>119</v>
      </c>
      <c r="I8" s="557"/>
    </row>
    <row r="9" spans="2:9" ht="96" customHeight="1" thickBot="1">
      <c r="B9" s="166" t="s">
        <v>120</v>
      </c>
      <c r="C9" s="160" t="s">
        <v>121</v>
      </c>
      <c r="D9" s="160" t="s">
        <v>122</v>
      </c>
      <c r="E9" s="160" t="s">
        <v>123</v>
      </c>
      <c r="F9" s="161" t="s">
        <v>124</v>
      </c>
      <c r="G9" s="167" t="str">
        <f>+'Form 1_Cover Page-start here'!C7</f>
        <v>FY 27</v>
      </c>
      <c r="I9" s="557"/>
    </row>
    <row r="10" spans="2:9" ht="45.75" customHeight="1">
      <c r="B10" s="171" t="str">
        <f>+'Form 5A-Personnel  FY 26'!B10</f>
        <v>Sr. E&amp;D Planner - HO</v>
      </c>
      <c r="C10" s="168" t="str">
        <f>+'Form 5A-Personnel  FY 26'!C10</f>
        <v>Support Solid Waste Program</v>
      </c>
      <c r="D10" s="169">
        <f>+'Form 5A-Personnel  FY 26'!D10</f>
        <v>0.56999999999999995</v>
      </c>
      <c r="E10" s="168" t="str">
        <f>+'Form 5A-Personnel  FY 26'!E10</f>
        <v>FTE</v>
      </c>
      <c r="F10" s="170">
        <f>+'Form 5A-Personnel  FY 26'!F10</f>
        <v>6770.1575000000003</v>
      </c>
      <c r="G10" s="170">
        <f>+'Form 5A-Personnel  FY 26'!G10</f>
        <v>46307.877299999993</v>
      </c>
      <c r="H10" s="7"/>
      <c r="I10" s="557"/>
    </row>
    <row r="11" spans="2:9" ht="39.950000000000003" customHeight="1">
      <c r="B11" s="171" t="str">
        <f>+'Form 5A-Personnel  FY 26'!B11</f>
        <v>Director of Environment &amp; Dev. - SA</v>
      </c>
      <c r="C11" s="172" t="str">
        <f>+'Form 5A-Personnel  FY 26'!C11</f>
        <v>Manage Department Activities</v>
      </c>
      <c r="D11" s="173">
        <f>+'Form 5A-Personnel  FY 26'!D11</f>
        <v>0.08</v>
      </c>
      <c r="E11" s="172" t="str">
        <f>+'Form 5A-Personnel  FY 26'!E11</f>
        <v>FTE</v>
      </c>
      <c r="F11" s="174">
        <f>+'Form 5A-Personnel  FY 26'!F11</f>
        <v>16033.333333333334</v>
      </c>
      <c r="G11" s="174">
        <f>+'Form 5A-Personnel  FY 26'!G11</f>
        <v>15392</v>
      </c>
      <c r="I11" s="557"/>
    </row>
    <row r="12" spans="2:9" ht="39.950000000000003" customHeight="1">
      <c r="B12" s="171" t="str">
        <f>+'Form 5A-Personnel  FY 26'!B12</f>
        <v>Admin Assistant - AB</v>
      </c>
      <c r="C12" s="172" t="str">
        <f>+'Form 5A-Personnel  FY 26'!C12</f>
        <v>Support Solid Waste Program</v>
      </c>
      <c r="D12" s="173">
        <f>+'Form 5A-Personnel  FY 26'!D12</f>
        <v>0.05</v>
      </c>
      <c r="E12" s="172" t="str">
        <f>+'Form 5A-Personnel  FY 26'!E12</f>
        <v>FTE</v>
      </c>
      <c r="F12" s="174">
        <f>+'Form 5A-Personnel  FY 26'!F12</f>
        <v>4583.333333333333</v>
      </c>
      <c r="G12" s="174">
        <f>+'Form 5A-Personnel  FY 26'!G12</f>
        <v>2750</v>
      </c>
      <c r="I12" s="557"/>
    </row>
    <row r="13" spans="2:9" ht="39.950000000000003" customHeight="1">
      <c r="B13" s="171" t="str">
        <f>+'Form 5A-Personnel  FY 26'!B13</f>
        <v>Mgr. Env. &amp; Dev. Programs - CC</v>
      </c>
      <c r="C13" s="172" t="str">
        <f>+'Form 5A-Personnel  FY 26'!C13</f>
        <v>Supervise the Solid Waste Coordinator</v>
      </c>
      <c r="D13" s="173">
        <f>+'Form 5A-Personnel  FY 26'!D13</f>
        <v>0.45</v>
      </c>
      <c r="E13" s="172" t="str">
        <f>+'Form 5A-Personnel  FY 26'!E13</f>
        <v>FTE</v>
      </c>
      <c r="F13" s="174">
        <f>+'Form 5A-Personnel  FY 26'!F13</f>
        <v>11469.908333333333</v>
      </c>
      <c r="G13" s="174">
        <f>+'Form 5A-Personnel  FY 26'!G13</f>
        <v>61937.504999999997</v>
      </c>
      <c r="I13" s="557"/>
    </row>
    <row r="14" spans="2:9" ht="39.950000000000003" customHeight="1">
      <c r="B14" s="171" t="str">
        <f>+'Form 5A-Personnel  FY 26'!B14</f>
        <v>Env. &amp; Dev. Planner II - CD</v>
      </c>
      <c r="C14" s="172" t="str">
        <f>+'Form 5A-Personnel  FY 26'!C14</f>
        <v>Support Solid Waste Program</v>
      </c>
      <c r="D14" s="173">
        <f>+'Form 5A-Personnel  FY 26'!D14</f>
        <v>0.92</v>
      </c>
      <c r="E14" s="172" t="str">
        <f>+'Form 5A-Personnel  FY 26'!E14</f>
        <v>FTE</v>
      </c>
      <c r="F14" s="174">
        <f>+'Form 5A-Personnel  FY 26'!F14</f>
        <v>5166.666666666667</v>
      </c>
      <c r="G14" s="174">
        <f>+'Form 5A-Personnel  FY 26'!G14</f>
        <v>57040</v>
      </c>
      <c r="I14" s="557"/>
    </row>
    <row r="15" spans="2:9" ht="39.950000000000003" customHeight="1">
      <c r="B15" s="171" t="str">
        <f>+'Form 5A-Personnel  FY 26'!B15</f>
        <v>Sr. Accountant II - IG</v>
      </c>
      <c r="C15" s="172" t="str">
        <f>+'Form 5A-Personnel  FY 26'!C15</f>
        <v>Support Solid Waste Program</v>
      </c>
      <c r="D15" s="173">
        <f>+'Form 5A-Personnel  FY 26'!D15</f>
        <v>0.14299999999999999</v>
      </c>
      <c r="E15" s="172" t="str">
        <f>+'Form 5A-Personnel  FY 26'!E15</f>
        <v>FTE</v>
      </c>
      <c r="F15" s="174">
        <f>+'Form 5A-Personnel  FY 26'!F15</f>
        <v>5963.41</v>
      </c>
      <c r="G15" s="174">
        <f>+'Form 5A-Personnel  FY 26'!G15</f>
        <v>10233.21156</v>
      </c>
      <c r="I15" s="557"/>
    </row>
    <row r="16" spans="2:9" ht="39.950000000000003" customHeight="1">
      <c r="B16" s="171" t="str">
        <f>+'Form 5A-Personnel  FY 26'!B16</f>
        <v>Env. &amp; Dev. Comm. Spec. I - UK</v>
      </c>
      <c r="C16" s="172" t="str">
        <f>+'Form 5A-Personnel  FY 26'!C16</f>
        <v>Support Solid Waste Program</v>
      </c>
      <c r="D16" s="173">
        <f>+'Form 5A-Personnel  FY 26'!D16</f>
        <v>0.03</v>
      </c>
      <c r="E16" s="172" t="str">
        <f>+'Form 5A-Personnel  FY 26'!E16</f>
        <v>FTE</v>
      </c>
      <c r="F16" s="174">
        <f>+'Form 5A-Personnel  FY 26'!F16</f>
        <v>4333.333333333333</v>
      </c>
      <c r="G16" s="174">
        <f>+'Form 5A-Personnel  FY 26'!G16</f>
        <v>1560</v>
      </c>
      <c r="I16" s="557"/>
    </row>
    <row r="17" spans="2:9" ht="39.950000000000003" customHeight="1">
      <c r="B17" s="171" t="str">
        <f>+'Form 5A-Personnel  FY 26'!B17</f>
        <v>General Counsel - KK</v>
      </c>
      <c r="C17" s="172" t="str">
        <f>+'Form 5A-Personnel  FY 26'!C17</f>
        <v>Support Solid Waste Program</v>
      </c>
      <c r="D17" s="173">
        <f>+'Form 5A-Personnel  FY 26'!D17</f>
        <v>0.02</v>
      </c>
      <c r="E17" s="172" t="str">
        <f>+'Form 5A-Personnel  FY 26'!E17</f>
        <v>FTE</v>
      </c>
      <c r="F17" s="174">
        <f>+'Form 5A-Personnel  FY 26'!F17</f>
        <v>20072.726666666666</v>
      </c>
      <c r="G17" s="174">
        <f>+'Form 5A-Personnel  FY 26'!G17</f>
        <v>4817.4543999999996</v>
      </c>
      <c r="I17" s="557"/>
    </row>
    <row r="18" spans="2:9" s="1" customFormat="1" ht="39.950000000000003" customHeight="1">
      <c r="B18" s="171" t="str">
        <f>+'Form 5A-Personnel  FY 26'!B18</f>
        <v>Fiscal Manager - LM</v>
      </c>
      <c r="C18" s="172" t="str">
        <f>+'Form 5A-Personnel  FY 26'!C18</f>
        <v>Support Solid Waste Program</v>
      </c>
      <c r="D18" s="173">
        <f>+'Form 5A-Personnel  FY 26'!D18</f>
        <v>0.14000000000000001</v>
      </c>
      <c r="E18" s="172" t="str">
        <f>+'Form 5A-Personnel  FY 26'!E18</f>
        <v>FTE</v>
      </c>
      <c r="F18" s="174">
        <f>+'Form 5A-Personnel  FY 26'!F18</f>
        <v>8679.2916666666661</v>
      </c>
      <c r="G18" s="174">
        <f>+'Form 5A-Personnel  FY 26'!G18</f>
        <v>14581.210000000001</v>
      </c>
      <c r="I18" s="557"/>
    </row>
    <row r="19" spans="2:9" s="1" customFormat="1" ht="39.950000000000003" customHeight="1">
      <c r="B19" s="171" t="str">
        <f>+'Form 5A-Personnel  FY 26'!B19</f>
        <v>Sr. Fiscal Manager - RM</v>
      </c>
      <c r="C19" s="172" t="str">
        <f>+'Form 5A-Personnel  FY 26'!C19</f>
        <v>Support Solid Waste Program</v>
      </c>
      <c r="D19" s="173">
        <f>+'Form 5A-Personnel  FY 26'!D19</f>
        <v>0.115</v>
      </c>
      <c r="E19" s="172" t="str">
        <f>+'Form 5A-Personnel  FY 26'!E19</f>
        <v>FTE</v>
      </c>
      <c r="F19" s="174">
        <f>+'Form 5A-Personnel  FY 26'!F19</f>
        <v>11717.333333333334</v>
      </c>
      <c r="G19" s="174">
        <f>+'Form 5A-Personnel  FY 26'!G19</f>
        <v>16169.92</v>
      </c>
      <c r="I19" s="557"/>
    </row>
    <row r="20" spans="2:9" s="1" customFormat="1" ht="39.950000000000003" customHeight="1">
      <c r="B20" s="171" t="str">
        <f>+'Form 5A-Personnel  FY 26'!B20</f>
        <v>Intern - ES</v>
      </c>
      <c r="C20" s="172" t="str">
        <f>+'Form 5A-Personnel  FY 26'!C20</f>
        <v>Support Solid Waste Program</v>
      </c>
      <c r="D20" s="173">
        <f>+'Form 5A-Personnel  FY 26'!D20</f>
        <v>0.65</v>
      </c>
      <c r="E20" s="172" t="str">
        <f>+'Form 5A-Personnel  FY 26'!E20</f>
        <v>PT</v>
      </c>
      <c r="F20" s="174">
        <f>+'Form 5A-Personnel  FY 26'!F20</f>
        <v>2086.0666666666666</v>
      </c>
      <c r="G20" s="174">
        <f>+'Form 5A-Personnel  FY 26'!G20</f>
        <v>16271.32</v>
      </c>
      <c r="I20" s="557"/>
    </row>
    <row r="21" spans="2:9" s="1" customFormat="1" ht="39.950000000000003" customHeight="1">
      <c r="B21" s="171">
        <f>+'Form 5A-Personnel  FY 26'!B21</f>
        <v>0</v>
      </c>
      <c r="C21" s="172">
        <f>+'Form 5A-Personnel  FY 26'!C21</f>
        <v>0</v>
      </c>
      <c r="D21" s="173">
        <f>+'Form 5A-Personnel  FY 26'!D21</f>
        <v>0</v>
      </c>
      <c r="E21" s="172" t="str">
        <f>+'Form 5A-Personnel  FY 26'!E21</f>
        <v xml:space="preserve">Select From the Drop Down Menu </v>
      </c>
      <c r="F21" s="174">
        <f>+'Form 5A-Personnel  FY 26'!F21</f>
        <v>0</v>
      </c>
      <c r="G21" s="175">
        <f t="shared" ref="G21:G27" si="0">+F21*D21*12</f>
        <v>0</v>
      </c>
      <c r="I21" s="557"/>
    </row>
    <row r="22" spans="2:9" s="1" customFormat="1" ht="39.950000000000003" customHeight="1">
      <c r="B22" s="171">
        <f>+'Form 5A-Personnel  FY 26'!B22</f>
        <v>0</v>
      </c>
      <c r="C22" s="172">
        <f>+'Form 5A-Personnel  FY 26'!C22</f>
        <v>0</v>
      </c>
      <c r="D22" s="173">
        <f>+'Form 5A-Personnel  FY 26'!D22</f>
        <v>0</v>
      </c>
      <c r="E22" s="172" t="str">
        <f>+'Form 5A-Personnel  FY 26'!E22</f>
        <v xml:space="preserve">Select From the Drop Down Menu </v>
      </c>
      <c r="F22" s="174">
        <f>+'Form 5A-Personnel  FY 26'!F22</f>
        <v>0</v>
      </c>
      <c r="G22" s="175">
        <f t="shared" si="0"/>
        <v>0</v>
      </c>
      <c r="I22" s="557"/>
    </row>
    <row r="23" spans="2:9" s="1" customFormat="1" ht="39.950000000000003" customHeight="1">
      <c r="B23" s="171">
        <f>+'Form 5A-Personnel  FY 26'!B23</f>
        <v>0</v>
      </c>
      <c r="C23" s="172">
        <f>+'Form 5A-Personnel  FY 26'!C23</f>
        <v>0</v>
      </c>
      <c r="D23" s="173">
        <f>+'Form 5A-Personnel  FY 26'!D23</f>
        <v>0</v>
      </c>
      <c r="E23" s="172" t="str">
        <f>+'Form 5A-Personnel  FY 26'!E23</f>
        <v xml:space="preserve">Select From the Drop Down Menu </v>
      </c>
      <c r="F23" s="174">
        <f>+'Form 5A-Personnel  FY 26'!F23</f>
        <v>0</v>
      </c>
      <c r="G23" s="175">
        <f t="shared" si="0"/>
        <v>0</v>
      </c>
      <c r="I23" s="557"/>
    </row>
    <row r="24" spans="2:9" s="1" customFormat="1" ht="39.950000000000003" customHeight="1">
      <c r="B24" s="171">
        <f>+'Form 5A-Personnel  FY 26'!B24</f>
        <v>0</v>
      </c>
      <c r="C24" s="172">
        <f>+'Form 5A-Personnel  FY 26'!C24</f>
        <v>0</v>
      </c>
      <c r="D24" s="173">
        <f>+'Form 5A-Personnel  FY 26'!D24</f>
        <v>0</v>
      </c>
      <c r="E24" s="172" t="str">
        <f>+'Form 5A-Personnel  FY 26'!E24</f>
        <v xml:space="preserve">Select From the Drop Down Menu </v>
      </c>
      <c r="F24" s="174">
        <f>+'Form 5A-Personnel  FY 26'!F24</f>
        <v>0</v>
      </c>
      <c r="G24" s="175">
        <f t="shared" si="0"/>
        <v>0</v>
      </c>
      <c r="I24" s="557"/>
    </row>
    <row r="25" spans="2:9" s="1" customFormat="1" ht="39.950000000000003" customHeight="1">
      <c r="B25" s="171">
        <f>+'Form 5A-Personnel  FY 26'!B25</f>
        <v>0</v>
      </c>
      <c r="C25" s="172">
        <f>+'Form 5A-Personnel  FY 26'!C25</f>
        <v>0</v>
      </c>
      <c r="D25" s="173">
        <f>+'Form 5A-Personnel  FY 26'!D25</f>
        <v>0</v>
      </c>
      <c r="E25" s="172" t="str">
        <f>+'Form 5A-Personnel  FY 26'!E25</f>
        <v xml:space="preserve">Select From the Drop Down Menu </v>
      </c>
      <c r="F25" s="174">
        <f>+'Form 5A-Personnel  FY 26'!F25</f>
        <v>0</v>
      </c>
      <c r="G25" s="175">
        <f t="shared" si="0"/>
        <v>0</v>
      </c>
      <c r="I25" s="557"/>
    </row>
    <row r="26" spans="2:9" s="1" customFormat="1" ht="39.950000000000003" customHeight="1">
      <c r="B26" s="171">
        <f>+'Form 5A-Personnel  FY 26'!B26</f>
        <v>0</v>
      </c>
      <c r="C26" s="172">
        <f>+'Form 5A-Personnel  FY 26'!C26</f>
        <v>0</v>
      </c>
      <c r="D26" s="173">
        <f>+'Form 5A-Personnel  FY 26'!D26</f>
        <v>0</v>
      </c>
      <c r="E26" s="172" t="str">
        <f>+'Form 5A-Personnel  FY 26'!E26</f>
        <v xml:space="preserve">Select From the Drop Down Menu </v>
      </c>
      <c r="F26" s="174">
        <f>+'Form 5A-Personnel  FY 26'!F26</f>
        <v>0</v>
      </c>
      <c r="G26" s="175">
        <f t="shared" si="0"/>
        <v>0</v>
      </c>
      <c r="I26" s="557"/>
    </row>
    <row r="27" spans="2:9" s="1" customFormat="1" ht="39.950000000000003" customHeight="1">
      <c r="B27" s="171">
        <f>+'Form 5A-Personnel  FY 26'!B27</f>
        <v>0</v>
      </c>
      <c r="C27" s="172">
        <f>+'Form 5A-Personnel  FY 26'!C27</f>
        <v>0</v>
      </c>
      <c r="D27" s="173">
        <f>+'Form 5A-Personnel  FY 26'!D27</f>
        <v>0</v>
      </c>
      <c r="E27" s="172" t="str">
        <f>+'Form 5A-Personnel  FY 26'!E27</f>
        <v xml:space="preserve">Select From the Drop Down Menu </v>
      </c>
      <c r="F27" s="174">
        <f>+'Form 5A-Personnel  FY 26'!F27</f>
        <v>0</v>
      </c>
      <c r="G27" s="175">
        <f t="shared" si="0"/>
        <v>0</v>
      </c>
      <c r="I27" s="557"/>
    </row>
    <row r="28" spans="2:9" s="1" customFormat="1" ht="30" customHeight="1" thickBot="1">
      <c r="B28" s="559" t="s">
        <v>126</v>
      </c>
      <c r="C28" s="560"/>
      <c r="D28" s="560"/>
      <c r="E28" s="560"/>
      <c r="F28" s="561"/>
      <c r="G28" s="366">
        <f>SUM(G10:G27)</f>
        <v>247060.49825999999</v>
      </c>
      <c r="I28" s="557"/>
    </row>
    <row r="29" spans="2:9" s="1" customFormat="1" ht="60" customHeight="1" thickBot="1">
      <c r="B29" s="553" t="s">
        <v>130</v>
      </c>
      <c r="C29" s="554"/>
      <c r="D29" s="554"/>
      <c r="E29" s="555"/>
      <c r="F29" s="562"/>
      <c r="G29" s="563"/>
      <c r="I29" s="557"/>
    </row>
    <row r="30" spans="2:9" s="1" customFormat="1" ht="24" customHeight="1" thickBot="1">
      <c r="B30" s="573" t="s">
        <v>128</v>
      </c>
      <c r="C30" s="574"/>
      <c r="D30" s="574"/>
      <c r="E30" s="575"/>
      <c r="F30" s="576"/>
      <c r="G30" s="577"/>
      <c r="I30" s="558"/>
    </row>
    <row r="31" spans="2:9" s="1" customFormat="1" ht="29.25" customHeight="1" thickBot="1">
      <c r="B31" s="532" t="s">
        <v>129</v>
      </c>
      <c r="C31" s="533"/>
      <c r="D31" s="533"/>
      <c r="E31" s="534"/>
      <c r="F31" s="535"/>
      <c r="G31" s="536"/>
      <c r="I31" s="5"/>
    </row>
  </sheetData>
  <mergeCells count="15">
    <mergeCell ref="B31:E31"/>
    <mergeCell ref="F31:G31"/>
    <mergeCell ref="B2:G2"/>
    <mergeCell ref="B3:G3"/>
    <mergeCell ref="B4:G4"/>
    <mergeCell ref="B5:G5"/>
    <mergeCell ref="C6:G6"/>
    <mergeCell ref="C7:G7"/>
    <mergeCell ref="B30:E30"/>
    <mergeCell ref="F30:G30"/>
    <mergeCell ref="I3:I30"/>
    <mergeCell ref="B8:F8"/>
    <mergeCell ref="B28:F28"/>
    <mergeCell ref="B29:E29"/>
    <mergeCell ref="F29:G29"/>
  </mergeCells>
  <hyperlinks>
    <hyperlink ref="B2:G2" location="'Links to Tabs '!A1" display="Form 5-A.  Authorized Personnel/Salaries" xr:uid="{D790212C-67E2-438E-8BAA-8A41DE305C8B}"/>
  </hyperlinks>
  <printOptions horizontalCentered="1" verticalCentered="1"/>
  <pageMargins left="0" right="0" top="0" bottom="0" header="0" footer="0"/>
  <pageSetup scale="70" orientation="portrait" r:id="rId1"/>
  <ignoredErrors>
    <ignoredError sqref="F10 B11:F11 C10:E10 G26:G27 B26:F27 B21:F25 C12:F13 G21:G25" unlockedFormula="1"/>
  </ignoredError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4A3A7E3D-8D88-4D2A-9375-19A1A16E9EE4}">
          <x14:formula1>
            <xm:f>'Codes '!$B$44:$B$47</xm:f>
          </x14:formula1>
          <xm:sqref>E10:E27</xm:sqref>
        </x14:dataValidation>
        <x14:dataValidation type="list" allowBlank="1" showInputMessage="1" showErrorMessage="1" xr:uid="{6D825809-3C60-4CEE-898C-8F0672A03043}">
          <x14:formula1>
            <xm:f>'Codes '!$B$28:$B$38</xm:f>
          </x14:formula1>
          <xm:sqref>C6:G6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470e326-31b5-4981-b40f-1b955ee323b7">
      <Terms xmlns="http://schemas.microsoft.com/office/infopath/2007/PartnerControls"/>
    </lcf76f155ced4ddcb4097134ff3c332f>
    <TaxCatchAll xmlns="b1fed72a-ed9a-4679-adcf-0d2bc942ff3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BA117076749A341995DC83E5EB8704A" ma:contentTypeVersion="17" ma:contentTypeDescription="Create a new document." ma:contentTypeScope="" ma:versionID="9c82d1dd6bb9cce24385800dc1cbfbab">
  <xsd:schema xmlns:xsd="http://www.w3.org/2001/XMLSchema" xmlns:xs="http://www.w3.org/2001/XMLSchema" xmlns:p="http://schemas.microsoft.com/office/2006/metadata/properties" xmlns:ns2="6470e326-31b5-4981-b40f-1b955ee323b7" xmlns:ns3="b1fed72a-ed9a-4679-adcf-0d2bc942ff39" targetNamespace="http://schemas.microsoft.com/office/2006/metadata/properties" ma:root="true" ma:fieldsID="96ce344436bb027d907f301958bea2d3" ns2:_="" ns3:_="">
    <xsd:import namespace="6470e326-31b5-4981-b40f-1b955ee323b7"/>
    <xsd:import namespace="b1fed72a-ed9a-4679-adcf-0d2bc942ff3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70e326-31b5-4981-b40f-1b955ee323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d843331a-5832-43d4-89ab-8e4db81a9ba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fed72a-ed9a-4679-adcf-0d2bc942ff39"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86b477c1-b28d-4841-84d1-d5aa602e7a5d}" ma:internalName="TaxCatchAll" ma:showField="CatchAllData" ma:web="b1fed72a-ed9a-4679-adcf-0d2bc942ff3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53B059-8188-46F3-9702-7FC581A5C916}">
  <ds:schemaRefs>
    <ds:schemaRef ds:uri="http://schemas.microsoft.com/office/2006/metadata/properties"/>
    <ds:schemaRef ds:uri="http://schemas.microsoft.com/office/infopath/2007/PartnerControls"/>
    <ds:schemaRef ds:uri="6470e326-31b5-4981-b40f-1b955ee323b7"/>
    <ds:schemaRef ds:uri="b1fed72a-ed9a-4679-adcf-0d2bc942ff39"/>
  </ds:schemaRefs>
</ds:datastoreItem>
</file>

<file path=customXml/itemProps2.xml><?xml version="1.0" encoding="utf-8"?>
<ds:datastoreItem xmlns:ds="http://schemas.openxmlformats.org/officeDocument/2006/customXml" ds:itemID="{D2FF3221-AB91-4097-9710-C6A558CD5A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70e326-31b5-4981-b40f-1b955ee323b7"/>
    <ds:schemaRef ds:uri="b1fed72a-ed9a-4679-adcf-0d2bc942ff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7A4503-731E-44BD-814D-7D26A9E7E3A8}">
  <ds:schemaRefs>
    <ds:schemaRef ds:uri="http://schemas.microsoft.com/sharepoint/v3/contenttype/forms"/>
  </ds:schemaRefs>
</ds:datastoreItem>
</file>

<file path=docMetadata/LabelInfo.xml><?xml version="1.0" encoding="utf-8"?>
<clbl:labelList xmlns:clbl="http://schemas.microsoft.com/office/2020/mipLabelMetadata">
  <clbl:label id="{a061e953-577f-44bc-90d4-dd6552c79708}" enabled="1" method="Privileged" siteId="{2f5e7ebc-22b0-4fbe-934c-aabddb4e29b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34</vt:i4>
      </vt:variant>
    </vt:vector>
  </HeadingPairs>
  <TitlesOfParts>
    <vt:vector size="55" baseType="lpstr">
      <vt:lpstr>General Instructions</vt:lpstr>
      <vt:lpstr>Links to Tabs </vt:lpstr>
      <vt:lpstr>ReviewChecklist</vt:lpstr>
      <vt:lpstr>Form 1_Cover Page-start here</vt:lpstr>
      <vt:lpstr>Form 2_Resolution</vt:lpstr>
      <vt:lpstr>Form 3_Current Info-Original </vt:lpstr>
      <vt:lpstr>Form 4_Authorized Rep-Original </vt:lpstr>
      <vt:lpstr>Form 5A-Personnel  FY 26</vt:lpstr>
      <vt:lpstr>Form 5A-Personnel  FY 27</vt:lpstr>
      <vt:lpstr>Form 5-B - Travel-Original </vt:lpstr>
      <vt:lpstr>Form 5-C - Equipment-Original</vt:lpstr>
      <vt:lpstr>Form 5-D - Contractual </vt:lpstr>
      <vt:lpstr>Form 5-E - Other</vt:lpstr>
      <vt:lpstr>Form 5-E Software </vt:lpstr>
      <vt:lpstr>Form 5-E Hardware </vt:lpstr>
      <vt:lpstr>Form 5-F-Implementation  </vt:lpstr>
      <vt:lpstr>Form 5-G - Supplies </vt:lpstr>
      <vt:lpstr>Form 5-H - Fringe Rate_Indirect</vt:lpstr>
      <vt:lpstr>Itemized_E&amp;O</vt:lpstr>
      <vt:lpstr>Form 5_Budget</vt:lpstr>
      <vt:lpstr>Codes </vt:lpstr>
      <vt:lpstr>'Form 1_Cover Page-start here'!_Toc294091952</vt:lpstr>
      <vt:lpstr>'Form 3_Current Info-Original '!_Toc294091954</vt:lpstr>
      <vt:lpstr>'Form 5A-Personnel  FY 26'!_Toc294091957</vt:lpstr>
      <vt:lpstr>'Form 5A-Personnel  FY 27'!_Toc294091957</vt:lpstr>
      <vt:lpstr>'Form 5-B - Travel-Original '!_Toc294091958</vt:lpstr>
      <vt:lpstr>'Form 5-D - Contractual '!_Toc294091960</vt:lpstr>
      <vt:lpstr>'Form 5-F-Implementation  '!_Toc294091960</vt:lpstr>
      <vt:lpstr>'Form 5-E - Other'!_Toc294091961</vt:lpstr>
      <vt:lpstr>COG_Name</vt:lpstr>
      <vt:lpstr>ColumnTitle1</vt:lpstr>
      <vt:lpstr>Form_5_B___Travel_Original</vt:lpstr>
      <vt:lpstr>'Form 1_Cover Page-start here'!Print_Area</vt:lpstr>
      <vt:lpstr>'Form 4_Authorized Rep-Original '!Print_Area</vt:lpstr>
      <vt:lpstr>'Form 5_Budget'!Print_Area</vt:lpstr>
      <vt:lpstr>ReviewChecklist!Print_Titles</vt:lpstr>
      <vt:lpstr>'Form 5A-Personnel  FY 26'!Text47</vt:lpstr>
      <vt:lpstr>'Form 5A-Personnel  FY 27'!Text47</vt:lpstr>
      <vt:lpstr>'Form 5A-Personnel  FY 26'!Text50</vt:lpstr>
      <vt:lpstr>'Form 5A-Personnel  FY 27'!Text50</vt:lpstr>
      <vt:lpstr>'Form 5A-Personnel  FY 26'!Text51</vt:lpstr>
      <vt:lpstr>'Form 5A-Personnel  FY 27'!Text51</vt:lpstr>
      <vt:lpstr>'Form 5A-Personnel  FY 26'!Text52</vt:lpstr>
      <vt:lpstr>'Form 5A-Personnel  FY 27'!Text52</vt:lpstr>
      <vt:lpstr>'Form 5-B - Travel-Original '!Text58</vt:lpstr>
      <vt:lpstr>'Form 5-B - Travel-Original '!Text59</vt:lpstr>
      <vt:lpstr>'Form 5-B - Travel-Original '!Text60</vt:lpstr>
      <vt:lpstr>'Form 5-B - Travel-Original '!Text61</vt:lpstr>
      <vt:lpstr>'Form 5-B - Travel-Original '!Text62</vt:lpstr>
      <vt:lpstr>'Form 5-D - Contractual '!Text63</vt:lpstr>
      <vt:lpstr>'Form 5-D - Contractual '!Text64</vt:lpstr>
      <vt:lpstr>'Form 5-C - Equipment-Original'!Text66</vt:lpstr>
      <vt:lpstr>'Form 5-C - Equipment-Original'!Text67</vt:lpstr>
      <vt:lpstr>'Form 5-C - Equipment-Original'!Text68</vt:lpstr>
      <vt:lpstr>'Form 5-C - Equipment-Original'!Text69</vt:lpstr>
    </vt:vector>
  </TitlesOfParts>
  <Manager/>
  <Company>TCEQ</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Brenda Britt</dc:creator>
  <cp:keywords/>
  <dc:description/>
  <cp:lastModifiedBy>Cassidy Campbell</cp:lastModifiedBy>
  <cp:revision/>
  <cp:lastPrinted>2025-09-10T17:54:02Z</cp:lastPrinted>
  <dcterms:created xsi:type="dcterms:W3CDTF">2014-08-07T17:36:44Z</dcterms:created>
  <dcterms:modified xsi:type="dcterms:W3CDTF">2025-09-10T18:01:06Z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0x0101009BA117076749A341995DC83E5EB8704A</vt:lpwstr>
  </property>
  <property fmtid="{D5CDD505-2E9C-101B-9397-08002B2CF9AE}" pid="3" name="MediaServiceImageTags">
    <vt:lpwstr/>
  </property>
</Properties>
</file>